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80" windowWidth="18540" windowHeight="1099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Položky!$A$1:$G$155</definedName>
    <definedName name="_xlnm.Print_Area" localSheetId="1">Rekapitulace!$A$1:$I$20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Rekapitulace!$E$19</definedName>
    <definedName name="VRNnazev">Rekapitulace!$A$19</definedName>
    <definedName name="VRNproc">Rekapitulace!$F$19</definedName>
    <definedName name="VRNzakl">Rekapitulace!$G$19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98" i="3" l="1"/>
  <c r="G95" i="3"/>
  <c r="BE154" i="3" l="1"/>
  <c r="BD154" i="3"/>
  <c r="BC154" i="3"/>
  <c r="BB154" i="3"/>
  <c r="G154" i="3"/>
  <c r="BA154" i="3" s="1"/>
  <c r="BE153" i="3"/>
  <c r="BD153" i="3"/>
  <c r="BC153" i="3"/>
  <c r="BB153" i="3"/>
  <c r="G153" i="3"/>
  <c r="BA153" i="3" s="1"/>
  <c r="BE152" i="3"/>
  <c r="BD152" i="3"/>
  <c r="BC152" i="3"/>
  <c r="BB152" i="3"/>
  <c r="G152" i="3"/>
  <c r="BA152" i="3" s="1"/>
  <c r="BE151" i="3"/>
  <c r="BD151" i="3"/>
  <c r="BC151" i="3"/>
  <c r="BB151" i="3"/>
  <c r="G151" i="3"/>
  <c r="BA151" i="3" s="1"/>
  <c r="BE150" i="3"/>
  <c r="BD150" i="3"/>
  <c r="BC150" i="3"/>
  <c r="BB150" i="3"/>
  <c r="BA150" i="3"/>
  <c r="G150" i="3"/>
  <c r="BE149" i="3"/>
  <c r="BD149" i="3"/>
  <c r="BC149" i="3"/>
  <c r="BC155" i="3" s="1"/>
  <c r="G13" i="2" s="1"/>
  <c r="BB149" i="3"/>
  <c r="BA149" i="3"/>
  <c r="G149" i="3"/>
  <c r="BE148" i="3"/>
  <c r="BD148" i="3"/>
  <c r="BC148" i="3"/>
  <c r="BB148" i="3"/>
  <c r="BA148" i="3"/>
  <c r="G148" i="3"/>
  <c r="BE147" i="3"/>
  <c r="BD147" i="3"/>
  <c r="BC147" i="3"/>
  <c r="BB147" i="3"/>
  <c r="G147" i="3"/>
  <c r="G155" i="3" s="1"/>
  <c r="BE146" i="3"/>
  <c r="BD146" i="3"/>
  <c r="BC146" i="3"/>
  <c r="BB146" i="3"/>
  <c r="BB155" i="3" s="1"/>
  <c r="F13" i="2" s="1"/>
  <c r="G146" i="3"/>
  <c r="BA146" i="3" s="1"/>
  <c r="B13" i="2"/>
  <c r="A13" i="2"/>
  <c r="C155" i="3"/>
  <c r="BE143" i="3"/>
  <c r="BD143" i="3"/>
  <c r="BC143" i="3"/>
  <c r="BA143" i="3"/>
  <c r="BE142" i="3"/>
  <c r="BD142" i="3"/>
  <c r="BC142" i="3"/>
  <c r="BA142" i="3"/>
  <c r="G142" i="3"/>
  <c r="BB142" i="3" s="1"/>
  <c r="BE141" i="3"/>
  <c r="BD141" i="3"/>
  <c r="BC141" i="3"/>
  <c r="BB141" i="3"/>
  <c r="BA141" i="3"/>
  <c r="G141" i="3"/>
  <c r="BE140" i="3"/>
  <c r="BD140" i="3"/>
  <c r="BC140" i="3"/>
  <c r="BA140" i="3"/>
  <c r="G140" i="3"/>
  <c r="BB140" i="3" s="1"/>
  <c r="BE139" i="3"/>
  <c r="BD139" i="3"/>
  <c r="BC139" i="3"/>
  <c r="BB139" i="3"/>
  <c r="BA139" i="3"/>
  <c r="G139" i="3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B133" i="3"/>
  <c r="BA133" i="3"/>
  <c r="G133" i="3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29" i="3"/>
  <c r="BD129" i="3"/>
  <c r="BC129" i="3"/>
  <c r="BA129" i="3"/>
  <c r="G129" i="3"/>
  <c r="BB129" i="3" s="1"/>
  <c r="BE128" i="3"/>
  <c r="BD128" i="3"/>
  <c r="BC128" i="3"/>
  <c r="BB128" i="3"/>
  <c r="BA128" i="3"/>
  <c r="G128" i="3"/>
  <c r="BE124" i="3"/>
  <c r="BD124" i="3"/>
  <c r="BC124" i="3"/>
  <c r="BA124" i="3"/>
  <c r="G124" i="3"/>
  <c r="BB124" i="3" s="1"/>
  <c r="BE123" i="3"/>
  <c r="BD123" i="3"/>
  <c r="BC123" i="3"/>
  <c r="BA123" i="3"/>
  <c r="G123" i="3"/>
  <c r="BE120" i="3"/>
  <c r="BD120" i="3"/>
  <c r="BC120" i="3"/>
  <c r="BA120" i="3"/>
  <c r="G120" i="3"/>
  <c r="BB120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B113" i="3"/>
  <c r="BA113" i="3"/>
  <c r="G113" i="3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B109" i="3"/>
  <c r="BA109" i="3"/>
  <c r="G109" i="3"/>
  <c r="BE108" i="3"/>
  <c r="BD108" i="3"/>
  <c r="BC108" i="3"/>
  <c r="BA108" i="3"/>
  <c r="G108" i="3"/>
  <c r="BB108" i="3" s="1"/>
  <c r="BE107" i="3"/>
  <c r="BD107" i="3"/>
  <c r="BC107" i="3"/>
  <c r="BB107" i="3"/>
  <c r="BA107" i="3"/>
  <c r="G107" i="3"/>
  <c r="B12" i="2"/>
  <c r="A12" i="2"/>
  <c r="C144" i="3"/>
  <c r="BE104" i="3"/>
  <c r="BD104" i="3"/>
  <c r="BC104" i="3"/>
  <c r="BA104" i="3"/>
  <c r="BE103" i="3"/>
  <c r="BD103" i="3"/>
  <c r="BC103" i="3"/>
  <c r="BA103" i="3"/>
  <c r="G103" i="3"/>
  <c r="BB103" i="3" s="1"/>
  <c r="BE101" i="3"/>
  <c r="BD101" i="3"/>
  <c r="BC101" i="3"/>
  <c r="BA101" i="3"/>
  <c r="G101" i="3"/>
  <c r="BB101" i="3" s="1"/>
  <c r="BE99" i="3"/>
  <c r="BD99" i="3"/>
  <c r="BC99" i="3"/>
  <c r="BA99" i="3"/>
  <c r="G99" i="3"/>
  <c r="BB99" i="3" s="1"/>
  <c r="BE97" i="3"/>
  <c r="BD97" i="3"/>
  <c r="BC97" i="3"/>
  <c r="BA97" i="3"/>
  <c r="G97" i="3"/>
  <c r="BB97" i="3" s="1"/>
  <c r="BE96" i="3"/>
  <c r="BD96" i="3"/>
  <c r="BC96" i="3"/>
  <c r="BA96" i="3"/>
  <c r="G96" i="3"/>
  <c r="BE95" i="3"/>
  <c r="BD95" i="3"/>
  <c r="BC95" i="3"/>
  <c r="BB95" i="3"/>
  <c r="BA95" i="3"/>
  <c r="BE94" i="3"/>
  <c r="BD94" i="3"/>
  <c r="BC94" i="3"/>
  <c r="BA94" i="3"/>
  <c r="BB94" i="3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1" i="3"/>
  <c r="BD81" i="3"/>
  <c r="BC81" i="3"/>
  <c r="BA81" i="3"/>
  <c r="G81" i="3"/>
  <c r="BB81" i="3" s="1"/>
  <c r="BE76" i="3"/>
  <c r="BD76" i="3"/>
  <c r="BC76" i="3"/>
  <c r="BB76" i="3"/>
  <c r="BA76" i="3"/>
  <c r="G76" i="3"/>
  <c r="BE74" i="3"/>
  <c r="BD74" i="3"/>
  <c r="BC74" i="3"/>
  <c r="BA74" i="3"/>
  <c r="G74" i="3"/>
  <c r="BB74" i="3" s="1"/>
  <c r="BE71" i="3"/>
  <c r="BD71" i="3"/>
  <c r="BC71" i="3"/>
  <c r="BB71" i="3"/>
  <c r="BA71" i="3"/>
  <c r="G71" i="3"/>
  <c r="BE70" i="3"/>
  <c r="BD70" i="3"/>
  <c r="BC70" i="3"/>
  <c r="BA70" i="3"/>
  <c r="G70" i="3"/>
  <c r="BB70" i="3" s="1"/>
  <c r="BE68" i="3"/>
  <c r="BD68" i="3"/>
  <c r="BC68" i="3"/>
  <c r="BA68" i="3"/>
  <c r="G68" i="3"/>
  <c r="BB68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11" i="2"/>
  <c r="A11" i="2"/>
  <c r="C105" i="3"/>
  <c r="BE57" i="3"/>
  <c r="BD57" i="3"/>
  <c r="BC57" i="3"/>
  <c r="BA57" i="3"/>
  <c r="BE56" i="3"/>
  <c r="BD56" i="3"/>
  <c r="BC56" i="3"/>
  <c r="BB56" i="3"/>
  <c r="BA56" i="3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BB53" i="3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6" i="3"/>
  <c r="BD46" i="3"/>
  <c r="BC46" i="3"/>
  <c r="BA46" i="3"/>
  <c r="G46" i="3"/>
  <c r="BB46" i="3" s="1"/>
  <c r="BE42" i="3"/>
  <c r="BD42" i="3"/>
  <c r="BC42" i="3"/>
  <c r="BA42" i="3"/>
  <c r="G42" i="3"/>
  <c r="BB42" i="3" s="1"/>
  <c r="BE40" i="3"/>
  <c r="BD40" i="3"/>
  <c r="BC40" i="3"/>
  <c r="BA40" i="3"/>
  <c r="G40" i="3"/>
  <c r="BB40" i="3" s="1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7" i="3"/>
  <c r="BD27" i="3"/>
  <c r="BC27" i="3"/>
  <c r="BA27" i="3"/>
  <c r="G27" i="3"/>
  <c r="B10" i="2"/>
  <c r="A10" i="2"/>
  <c r="C58" i="3"/>
  <c r="BE24" i="3"/>
  <c r="BE25" i="3" s="1"/>
  <c r="I9" i="2" s="1"/>
  <c r="BD24" i="3"/>
  <c r="BD25" i="3" s="1"/>
  <c r="H9" i="2" s="1"/>
  <c r="BC24" i="3"/>
  <c r="BB24" i="3"/>
  <c r="BB25" i="3" s="1"/>
  <c r="F9" i="2" s="1"/>
  <c r="G24" i="3"/>
  <c r="BA24" i="3" s="1"/>
  <c r="BA25" i="3" s="1"/>
  <c r="E9" i="2" s="1"/>
  <c r="G9" i="2"/>
  <c r="B9" i="2"/>
  <c r="A9" i="2"/>
  <c r="BC25" i="3"/>
  <c r="G25" i="3"/>
  <c r="C25" i="3"/>
  <c r="BE20" i="3"/>
  <c r="BE22" i="3" s="1"/>
  <c r="I8" i="2" s="1"/>
  <c r="BD20" i="3"/>
  <c r="BC20" i="3"/>
  <c r="BC22" i="3" s="1"/>
  <c r="G8" i="2" s="1"/>
  <c r="BB20" i="3"/>
  <c r="BB22" i="3" s="1"/>
  <c r="F8" i="2" s="1"/>
  <c r="BA20" i="3"/>
  <c r="BA22" i="3" s="1"/>
  <c r="E8" i="2" s="1"/>
  <c r="G20" i="3"/>
  <c r="B8" i="2"/>
  <c r="A8" i="2"/>
  <c r="BD22" i="3"/>
  <c r="H8" i="2" s="1"/>
  <c r="G22" i="3"/>
  <c r="C22" i="3"/>
  <c r="BE14" i="3"/>
  <c r="BD14" i="3"/>
  <c r="BC14" i="3"/>
  <c r="BB14" i="3"/>
  <c r="G14" i="3"/>
  <c r="BA14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7" i="2"/>
  <c r="A7" i="2"/>
  <c r="C18" i="3"/>
  <c r="E4" i="3"/>
  <c r="C4" i="3"/>
  <c r="F3" i="3"/>
  <c r="C3" i="3"/>
  <c r="H20" i="2"/>
  <c r="G23" i="1" s="1"/>
  <c r="G22" i="1" s="1"/>
  <c r="G19" i="2"/>
  <c r="I19" i="2" s="1"/>
  <c r="C2" i="2"/>
  <c r="C1" i="2"/>
  <c r="F33" i="1"/>
  <c r="C33" i="1"/>
  <c r="C31" i="1"/>
  <c r="C9" i="1"/>
  <c r="G7" i="1"/>
  <c r="D2" i="1"/>
  <c r="C2" i="1"/>
  <c r="BD18" i="3" l="1"/>
  <c r="H7" i="2" s="1"/>
  <c r="BB18" i="3"/>
  <c r="F7" i="2" s="1"/>
  <c r="BC18" i="3"/>
  <c r="G7" i="2" s="1"/>
  <c r="G18" i="3"/>
  <c r="BE155" i="3"/>
  <c r="I13" i="2" s="1"/>
  <c r="BD155" i="3"/>
  <c r="H13" i="2" s="1"/>
  <c r="F57" i="3"/>
  <c r="G57" i="3" s="1"/>
  <c r="BB57" i="3" s="1"/>
  <c r="BE18" i="3"/>
  <c r="I7" i="2" s="1"/>
  <c r="BB27" i="3"/>
  <c r="F143" i="3"/>
  <c r="G143" i="3" s="1"/>
  <c r="BB143" i="3" s="1"/>
  <c r="BB123" i="3"/>
  <c r="BD144" i="3"/>
  <c r="H12" i="2" s="1"/>
  <c r="BC144" i="3"/>
  <c r="G12" i="2" s="1"/>
  <c r="BE144" i="3"/>
  <c r="I12" i="2" s="1"/>
  <c r="BA144" i="3"/>
  <c r="E12" i="2" s="1"/>
  <c r="BB96" i="3"/>
  <c r="F104" i="3"/>
  <c r="G104" i="3" s="1"/>
  <c r="BD105" i="3"/>
  <c r="H11" i="2" s="1"/>
  <c r="BE105" i="3"/>
  <c r="I11" i="2" s="1"/>
  <c r="BA105" i="3"/>
  <c r="E11" i="2" s="1"/>
  <c r="BC105" i="3"/>
  <c r="G11" i="2" s="1"/>
  <c r="BC58" i="3"/>
  <c r="G10" i="2" s="1"/>
  <c r="BA58" i="3"/>
  <c r="E10" i="2" s="1"/>
  <c r="BE58" i="3"/>
  <c r="I10" i="2" s="1"/>
  <c r="BD58" i="3"/>
  <c r="H10" i="2" s="1"/>
  <c r="BA155" i="3"/>
  <c r="E13" i="2" s="1"/>
  <c r="BA147" i="3"/>
  <c r="G144" i="3"/>
  <c r="BA8" i="3"/>
  <c r="BA18" i="3" s="1"/>
  <c r="E7" i="2" s="1"/>
  <c r="BB31" i="3"/>
  <c r="BB58" i="3" s="1"/>
  <c r="F10" i="2" s="1"/>
  <c r="G58" i="3" l="1"/>
  <c r="BB144" i="3"/>
  <c r="F12" i="2" s="1"/>
  <c r="I14" i="2"/>
  <c r="C21" i="1" s="1"/>
  <c r="G105" i="3"/>
  <c r="BB104" i="3"/>
  <c r="BB105" i="3" s="1"/>
  <c r="F11" i="2" s="1"/>
  <c r="H14" i="2"/>
  <c r="C17" i="1" s="1"/>
  <c r="G14" i="2"/>
  <c r="C18" i="1" s="1"/>
  <c r="E14" i="2"/>
  <c r="C15" i="1" s="1"/>
  <c r="F14" i="2" l="1"/>
  <c r="C16" i="1" s="1"/>
  <c r="C19" i="1" s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<sst xmlns="http://schemas.openxmlformats.org/spreadsheetml/2006/main" count="489" uniqueCount="316">
  <si>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</si>
  <si>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</si>
  <si>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</si>
  <si>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</si>
  <si>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</si>
  <si>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</si>
  <si>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</si>
  <si>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</si>
  <si>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</si>
  <si>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</si>
  <si>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</si>
  <si>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</si>
  <si>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</si>
  <si>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</si>
  <si>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</si>
  <si>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</si>
  <si>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</si>
  <si>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</si>
  <si>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</si>
  <si>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</si>
  <si>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</si>
  <si>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</si>
  <si>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</si>
  <si>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</si>
  <si>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</si>
  <si>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</si>
  <si>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</si>
  <si>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</si>
  <si>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</si>
  <si>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</si>
  <si>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</si>
  <si>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</si>
  <si>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</si>
  <si>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</si>
  <si>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</si>
  <si>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</si>
  <si>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</si>
  <si>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</si>
  <si>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</si>
  <si>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</si>
  <si>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</si>
  <si>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</si>
  <si>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</si>
  <si>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</si>
  <si>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</si>
  <si>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</si>
  <si>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</si>
  <si>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</si>
  <si>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</si>
  <si>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</si>
  <si>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</si>
  <si>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</si>
  <si>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</si>
  <si>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</si>
  <si>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</si>
  <si>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</si>
  <si>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</si>
  <si>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</si>
  <si>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</si>
  <si>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</si>
  <si>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</si>
  <si>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</si>
  <si>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</si>
  <si>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</si>
  <si>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</si>
  <si>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</si>
  <si>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</si>
  <si>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</si>
  <si>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</si>
  <si>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</si>
  <si>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</si>
  <si>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</si>
  <si>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</si>
  <si>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</si>
  <si>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</si>
  <si>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</si>
  <si>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</si>
  <si>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20079341-4</t>
  </si>
  <si>
    <t>Rekonstrukce sociálního zázemí koleje MU,nám. Míru</t>
  </si>
  <si>
    <t>SO01</t>
  </si>
  <si>
    <t>REKONSTRUKCE SOCIÁLNÍHO ZÁZEMÍ</t>
  </si>
  <si>
    <t>D14C</t>
  </si>
  <si>
    <t xml:space="preserve"> ZDRAVOTECHNIKA 2017-04-06</t>
  </si>
  <si>
    <t>9</t>
  </si>
  <si>
    <t>Ostatní konstrukce, bourání</t>
  </si>
  <si>
    <t>612403388R00</t>
  </si>
  <si>
    <t xml:space="preserve">Hrubá výplň rýh ve stěnách do 15x15cm maltou z SMS </t>
  </si>
  <si>
    <t>m</t>
  </si>
  <si>
    <t>612403500U00</t>
  </si>
  <si>
    <t xml:space="preserve">Vyplň rýh stěn hl 7cm š 15cm </t>
  </si>
  <si>
    <t>974031144R00</t>
  </si>
  <si>
    <t xml:space="preserve">Vysekání rýh ve zdi cihelné 7 x 15 cm </t>
  </si>
  <si>
    <t>STOUPAČKY V:14*2*2</t>
  </si>
  <si>
    <t>K ZP á2,0/kus:(36+17+4+3)*2,0</t>
  </si>
  <si>
    <t>ostatní:24</t>
  </si>
  <si>
    <t>974031164R00</t>
  </si>
  <si>
    <t xml:space="preserve">Vysekání rýh ve zdi cihelné 15 x 15 cm </t>
  </si>
  <si>
    <t>STOUPAČKY:14*4</t>
  </si>
  <si>
    <t>10*3</t>
  </si>
  <si>
    <t>OSTATNÍ:14</t>
  </si>
  <si>
    <t>96</t>
  </si>
  <si>
    <t>Bourání konstrukcí</t>
  </si>
  <si>
    <t>972054491R00</t>
  </si>
  <si>
    <t xml:space="preserve">Vybourání otv. stropy pro prostupy ZTI </t>
  </si>
  <si>
    <t>m3</t>
  </si>
  <si>
    <t>0,2*0,2*0,2*(36)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</si>
  <si>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</si>
  <si>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</si>
  <si>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</si>
  <si>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</si>
  <si>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</si>
  <si>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</si>
  <si>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</si>
  <si>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721140802R00</t>
  </si>
  <si>
    <t xml:space="preserve">Demontáž potrubí litinového DN 100 </t>
  </si>
  <si>
    <t>6*14</t>
  </si>
  <si>
    <t>721140915R00</t>
  </si>
  <si>
    <t xml:space="preserve">Oprava - propojení dosavadního potrubí DN 100 </t>
  </si>
  <si>
    <t>kus</t>
  </si>
  <si>
    <t>721171808R00</t>
  </si>
  <si>
    <t xml:space="preserve">Demontáž potrubí z PVC do DN 114 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</si>
  <si>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</si>
  <si>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</si>
  <si>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</si>
  <si>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</si>
  <si>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721176103R00</t>
  </si>
  <si>
    <t xml:space="preserve">Potrubí HT připojovací DN 50 x 1,8 mm </t>
  </si>
  <si>
    <t>721176104R00</t>
  </si>
  <si>
    <t xml:space="preserve">Potrubí HT připojovací DN 75 x 1,9 mm </t>
  </si>
  <si>
    <t>721176115R00</t>
  </si>
  <si>
    <t xml:space="preserve">Potrubí HT odpadní svislé DN 100 x 2,7 mm </t>
  </si>
  <si>
    <t>721176232R00</t>
  </si>
  <si>
    <t xml:space="preserve">Potrubí KG svodné (ležaté) zavěšené D 110 x 3,2 mm </t>
  </si>
  <si>
    <t>721194103R00</t>
  </si>
  <si>
    <t xml:space="preserve">Vyvedení odpadních výpustek D 32 x 1,8 </t>
  </si>
  <si>
    <t>AP:3</t>
  </si>
  <si>
    <t>SUŠ:3</t>
  </si>
  <si>
    <t>721194104R00</t>
  </si>
  <si>
    <t xml:space="preserve">Vyvedení odpadních výpustek D 40 x 1,8 </t>
  </si>
  <si>
    <t>U:36</t>
  </si>
  <si>
    <t>721194105R00</t>
  </si>
  <si>
    <t xml:space="preserve">Vyvedení odpadních výpustek D 50 x 1,8 </t>
  </si>
  <si>
    <t>S:17</t>
  </si>
  <si>
    <t>D:4</t>
  </si>
  <si>
    <t>VP:4</t>
  </si>
  <si>
    <t>721194109R00</t>
  </si>
  <si>
    <t xml:space="preserve">Vyvedení odpadní výpustky D 110 x 2,3 </t>
  </si>
  <si>
    <t>K:17</t>
  </si>
  <si>
    <t>VF:3</t>
  </si>
  <si>
    <t>721273150R00</t>
  </si>
  <si>
    <t xml:space="preserve">Hlavice ventilační přivětrávací HL900 </t>
  </si>
  <si>
    <t>721290112R00</t>
  </si>
  <si>
    <t xml:space="preserve">Zkouška těsnosti kanalizace vodou DN 200 </t>
  </si>
  <si>
    <t>40+90+110+30</t>
  </si>
  <si>
    <t>10</t>
  </si>
  <si>
    <t>721290123R00</t>
  </si>
  <si>
    <t xml:space="preserve">Zkouška těsnosti kanalizace kouřem DN 300 </t>
  </si>
  <si>
    <t>721300922R00</t>
  </si>
  <si>
    <t xml:space="preserve">Pročištění ležatých svodů do DN 300 </t>
  </si>
  <si>
    <t>101</t>
  </si>
  <si>
    <t xml:space="preserve">vsazení odbočky do stávajícího potrubí </t>
  </si>
  <si>
    <t>kpl</t>
  </si>
  <si>
    <t>102</t>
  </si>
  <si>
    <t xml:space="preserve">Kondenzátní sifon protizápachový s kuličkou DN32 </t>
  </si>
  <si>
    <t>998721203R00</t>
  </si>
  <si>
    <t xml:space="preserve">Přesun hmot pro vnitřní kanalizaci, výšky do 24 m </t>
  </si>
  <si>
    <t>722</t>
  </si>
  <si>
    <t>Vnitřní vodovod</t>
  </si>
  <si>
    <t>722130801R00</t>
  </si>
  <si>
    <t xml:space="preserve">Demontáž potrubí ocelových závitových DN 25 </t>
  </si>
  <si>
    <t>722174310R00</t>
  </si>
  <si>
    <t xml:space="preserve">Potrubí z PP-R 80 PN 20, DN 16(o20mm) </t>
  </si>
  <si>
    <t>722174311R00</t>
  </si>
  <si>
    <t xml:space="preserve">Potrubí z PP-R 80 PN 20, DN 20 (o25mm) </t>
  </si>
  <si>
    <t>722174312R00</t>
  </si>
  <si>
    <t xml:space="preserve">Potrubí z PP-R 80 PN 20, DN 25(o32) </t>
  </si>
  <si>
    <t>722174313R00</t>
  </si>
  <si>
    <t xml:space="preserve">Potrubí z PP-R 80 PN 20, D 32 mm (o40mm) </t>
  </si>
  <si>
    <t>722174314R00</t>
  </si>
  <si>
    <t xml:space="preserve">Potrubí z PP-R 80 PN 20, D 40 mm (o50mm) </t>
  </si>
  <si>
    <t>722182021R00</t>
  </si>
  <si>
    <t xml:space="preserve">Montáž izolačních skruží na potrubí přímé DN 25 </t>
  </si>
  <si>
    <t>460+80</t>
  </si>
  <si>
    <t>722182024R00</t>
  </si>
  <si>
    <t xml:space="preserve">Montáž izolačních skruží na potrubí přímé DN 40 </t>
  </si>
  <si>
    <t>70+40</t>
  </si>
  <si>
    <t>722182026R00</t>
  </si>
  <si>
    <t xml:space="preserve">Montáž izolačních skruží na potrubí přímé DN 80 </t>
  </si>
  <si>
    <t>722190401R00</t>
  </si>
  <si>
    <t xml:space="preserve">Vyvedení a upevnění výpustek DN 15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</si>
  <si>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</si>
  <si>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</si>
  <si>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</si>
  <si>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</si>
  <si>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</si>
  <si>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722220863R00</t>
  </si>
  <si>
    <t xml:space="preserve">Demontáž armatur s dvěma závity G 6/4 </t>
  </si>
  <si>
    <t>U:45</t>
  </si>
  <si>
    <t>S:16</t>
  </si>
  <si>
    <t>VF:2</t>
  </si>
  <si>
    <t>722221134U00</t>
  </si>
  <si>
    <t xml:space="preserve">Ventil výtokový G 1/2 1závit </t>
  </si>
  <si>
    <t>soubor</t>
  </si>
  <si>
    <t>722224111R00</t>
  </si>
  <si>
    <t xml:space="preserve">Kohouty plnicí a vypouštěcí DN 15 </t>
  </si>
  <si>
    <t>722290226R00</t>
  </si>
  <si>
    <t xml:space="preserve">Zkouška tlaku potrubí závitového DN 50 </t>
  </si>
  <si>
    <t>460+80+70+40+40</t>
  </si>
  <si>
    <t>722290234R00</t>
  </si>
  <si>
    <t xml:space="preserve">Proplach a dezinfekce vodovod.potrubí DN 80 </t>
  </si>
  <si>
    <t>PC</t>
  </si>
  <si>
    <t>Krácený rozbor dle vyhlášky 252/2004 Sb. (určený ke kolaudaci)</t>
  </si>
  <si>
    <t>283771350</t>
  </si>
  <si>
    <t>Izolace Tubolit DG 22-13</t>
  </si>
  <si>
    <t>283771352</t>
  </si>
  <si>
    <t>Izolace Tubolit DG 28-13</t>
  </si>
  <si>
    <t>283771354</t>
  </si>
  <si>
    <t>Izolace Tubolit DG 35-13</t>
  </si>
  <si>
    <t>2837713603</t>
  </si>
  <si>
    <t>Izolace Tubolit DG 42-20</t>
  </si>
  <si>
    <t>2837713606</t>
  </si>
  <si>
    <t>Izolace Tubolit DG 54-25</t>
  </si>
  <si>
    <t>551100010</t>
  </si>
  <si>
    <t>Kohout kulový voda  FIV.8363 1/2"</t>
  </si>
  <si>
    <t>3*4+1</t>
  </si>
  <si>
    <t>551100011</t>
  </si>
  <si>
    <t>Kohout kulový voda FIV.8363 3/4"</t>
  </si>
  <si>
    <t>3*4+2</t>
  </si>
  <si>
    <t>551100012</t>
  </si>
  <si>
    <t>Kohout kulový voda FIV.8363 1"</t>
  </si>
  <si>
    <t>3*2+2</t>
  </si>
  <si>
    <t>551100014</t>
  </si>
  <si>
    <t>Kohout kulový voda  FIV.8363 6/4"</t>
  </si>
  <si>
    <t>998722203R00</t>
  </si>
  <si>
    <t xml:space="preserve">Přesun hmot pro vnitřní vodovod, výšky do 24 m </t>
  </si>
  <si>
    <t>725</t>
  </si>
  <si>
    <t>Zařizovací předměty</t>
  </si>
  <si>
    <t>725110811R00</t>
  </si>
  <si>
    <t xml:space="preserve">Demontáž klozetů splachovacích </t>
  </si>
  <si>
    <t>725119305R00</t>
  </si>
  <si>
    <t xml:space="preserve">Montáž klozetových mís kombinovaných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</si>
  <si>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</si>
  <si>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</si>
  <si>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</si>
  <si>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</si>
  <si>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725240811R00</t>
  </si>
  <si>
    <t xml:space="preserve">Demontáž sprchových kabin bez výtokových armatur </t>
  </si>
  <si>
    <t>725310823R00</t>
  </si>
  <si>
    <t xml:space="preserve">Demontáž dřezů 1dílných v kuchyňské sestavě </t>
  </si>
  <si>
    <t>725330820R00</t>
  </si>
  <si>
    <t xml:space="preserve">Demontáž výlevky diturvitové </t>
  </si>
  <si>
    <t>725339101R00</t>
  </si>
  <si>
    <t xml:space="preserve">Montáž výlevky diturvitové, bez nádrže a armatur </t>
  </si>
  <si>
    <t>725810401R00</t>
  </si>
  <si>
    <t xml:space="preserve">Ventil rohový bez přípoj. trubičky T 66 G 1/2 </t>
  </si>
  <si>
    <t>U:36*2</t>
  </si>
  <si>
    <t>D:4*2</t>
  </si>
  <si>
    <t>3</t>
  </si>
  <si>
    <t>725814122R00</t>
  </si>
  <si>
    <t xml:space="preserve">Ventil pračkový se zpět.kl. 08101 DN15 x DN20 </t>
  </si>
  <si>
    <t>suš:3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</si>
  <si>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</si>
  <si>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</si>
  <si>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</si>
  <si>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</si>
  <si>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725829202R00</t>
  </si>
  <si>
    <t>Montáž baterie umyv.a dřezové nástěnné VF</t>
  </si>
  <si>
    <t>725829301R00</t>
  </si>
  <si>
    <t xml:space="preserve">Montáž baterie umyv.a dřezové stojánkové </t>
  </si>
  <si>
    <t>725840850R00</t>
  </si>
  <si>
    <t xml:space="preserve">Demontáž baterie sprch.diferenciální G 3/4x1 </t>
  </si>
  <si>
    <t>725840860R00</t>
  </si>
  <si>
    <t xml:space="preserve">Demontáž ramene sprchy </t>
  </si>
  <si>
    <t>725849201R00</t>
  </si>
  <si>
    <t xml:space="preserve">Montáž baterií sprchových, pevná výška </t>
  </si>
  <si>
    <t>64271101</t>
  </si>
  <si>
    <t>Výlevka keram.stoj. se sklop. plast. mřížkou, bílá</t>
  </si>
  <si>
    <t>Z 01</t>
  </si>
  <si>
    <t>Umyvadlo podle knihy ZP</t>
  </si>
  <si>
    <t>Z 02</t>
  </si>
  <si>
    <t xml:space="preserve">Umyvadlový sifon </t>
  </si>
  <si>
    <t>Z 03</t>
  </si>
  <si>
    <t xml:space="preserve">Umyvadlová stojánková baterie </t>
  </si>
  <si>
    <t>Z 10</t>
  </si>
  <si>
    <t>Sprchová podlahová vpust nerez s mřížkou 150/150 spodní odpad, suchá klapka/plovák</t>
  </si>
  <si>
    <t>Z 12</t>
  </si>
  <si>
    <t xml:space="preserve">Sprchová baterie vč.příslušenství </t>
  </si>
  <si>
    <t>KPL</t>
  </si>
  <si>
    <t>Z 15</t>
  </si>
  <si>
    <t xml:space="preserve">Sedátko WC </t>
  </si>
  <si>
    <t>Z 17</t>
  </si>
  <si>
    <t xml:space="preserve">Kombi klozet se zadním odpadem </t>
  </si>
  <si>
    <t>Z 20</t>
  </si>
  <si>
    <t>Páková nást.baterie VF</t>
  </si>
  <si>
    <t>998725203R00</t>
  </si>
  <si>
    <t xml:space="preserve">Přesun hmot pro zařizovací předměty, výšky do 24 m </t>
  </si>
  <si>
    <t>D96</t>
  </si>
  <si>
    <t>Přesuny suti a vybouraných hmot</t>
  </si>
  <si>
    <t>979011111R00</t>
  </si>
  <si>
    <t xml:space="preserve">Svislá doprava suti a vybour. hmot za 1. podlaží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</si>
  <si>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</si>
  <si>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</si>
  <si>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</si>
  <si>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</si>
  <si>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</si>
  <si>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</si>
  <si>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</si>
  <si>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</si>
  <si>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</si>
  <si>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</si>
  <si>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</si>
  <si>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</si>
  <si>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</si>
  <si>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</si>
  <si>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979999996R00</t>
  </si>
  <si>
    <t xml:space="preserve">Poplatek za skládku suti a vybouraných hmot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</si>
</sst>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0" xfId="0" applyFont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0" borderId="59" xfId="1" applyNumberFormat="1" applyFont="1" applyBorder="1" applyAlignment="1" applyProtection="1">
      <alignment horizontal="right"/>
      <protection locked="0"/>
    </xf>
    <xf numFmtId="4" fontId="17" fillId="0" borderId="59" xfId="1" applyNumberFormat="1" applyFont="1" applyBorder="1" applyAlignment="1" applyProtection="1">
      <alignment horizontal="right"/>
    </xf>
    <xf numFmtId="0" fontId="3" fillId="0" borderId="12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164" fontId="3" fillId="0" borderId="0" xfId="0" applyNumberFormat="1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3" fillId="0" borderId="27" xfId="0" applyFont="1" applyBorder="1" applyProtection="1">
      <protection locked="0"/>
    </xf>
    <xf numFmtId="0" fontId="3" fillId="0" borderId="25" xfId="0" applyFont="1" applyBorder="1" applyProtection="1">
      <protection locked="0"/>
    </xf>
    <xf numFmtId="0" fontId="3" fillId="0" borderId="17" xfId="0" applyFont="1" applyBorder="1" applyProtection="1">
      <protection locked="0"/>
    </xf>
    <xf numFmtId="3" fontId="3" fillId="0" borderId="26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L29" sqref="L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D14C</v>
      </c>
      <c r="D2" s="5" t="str">
        <f>Rekapitulace!G2</f>
        <v xml:space="preserve"> ZDRAVOTECHNIKA 2017-04-06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7"/>
      <c r="D8" s="207"/>
      <c r="E8" s="208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7">
        <f>Projektant</f>
        <v>0</v>
      </c>
      <c r="D9" s="207"/>
      <c r="E9" s="208"/>
      <c r="F9" s="13"/>
      <c r="G9" s="34"/>
      <c r="H9" s="35"/>
    </row>
    <row r="10" spans="1:57" x14ac:dyDescent="0.2">
      <c r="A10" s="29" t="s">
        <v>14</v>
      </c>
      <c r="B10" s="13"/>
      <c r="C10" s="207"/>
      <c r="D10" s="207"/>
      <c r="E10" s="207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7"/>
      <c r="D11" s="207"/>
      <c r="E11" s="207"/>
      <c r="F11" s="39" t="s">
        <v>16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33</v>
      </c>
      <c r="B23" s="211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195" t="s">
        <v>38</v>
      </c>
      <c r="B25" s="196"/>
      <c r="C25" s="197"/>
      <c r="D25" s="196" t="s">
        <v>38</v>
      </c>
      <c r="E25" s="198"/>
      <c r="F25" s="199" t="s">
        <v>38</v>
      </c>
      <c r="G25" s="200"/>
    </row>
    <row r="26" spans="1:7" ht="37.5" customHeight="1" x14ac:dyDescent="0.2">
      <c r="A26" s="195" t="s">
        <v>39</v>
      </c>
      <c r="B26" s="201"/>
      <c r="C26" s="197"/>
      <c r="D26" s="196" t="s">
        <v>39</v>
      </c>
      <c r="E26" s="198"/>
      <c r="F26" s="199" t="s">
        <v>39</v>
      </c>
      <c r="G26" s="200"/>
    </row>
    <row r="27" spans="1:7" x14ac:dyDescent="0.2">
      <c r="A27" s="195"/>
      <c r="B27" s="202"/>
      <c r="C27" s="197"/>
      <c r="D27" s="196"/>
      <c r="E27" s="198"/>
      <c r="F27" s="199"/>
      <c r="G27" s="200"/>
    </row>
    <row r="28" spans="1:7" x14ac:dyDescent="0.2">
      <c r="A28" s="195" t="s">
        <v>40</v>
      </c>
      <c r="B28" s="196"/>
      <c r="C28" s="197"/>
      <c r="D28" s="199" t="s">
        <v>41</v>
      </c>
      <c r="E28" s="197"/>
      <c r="F28" s="203" t="s">
        <v>41</v>
      </c>
      <c r="G28" s="200"/>
    </row>
    <row r="29" spans="1:7" ht="69" customHeight="1" x14ac:dyDescent="0.2">
      <c r="A29" s="195"/>
      <c r="B29" s="196"/>
      <c r="C29" s="204"/>
      <c r="D29" s="205"/>
      <c r="E29" s="204"/>
      <c r="F29" s="196"/>
      <c r="G29" s="200"/>
    </row>
    <row r="30" spans="1:7" x14ac:dyDescent="0.2">
      <c r="A30" s="77" t="s">
        <v>42</v>
      </c>
      <c r="B30" s="78"/>
      <c r="C30" s="79">
        <v>21</v>
      </c>
      <c r="D30" s="78" t="s">
        <v>43</v>
      </c>
      <c r="E30" s="80"/>
      <c r="F30" s="212">
        <f>C23-F32</f>
        <v>0</v>
      </c>
      <c r="G30" s="213"/>
    </row>
    <row r="31" spans="1:7" x14ac:dyDescent="0.2">
      <c r="A31" s="77" t="s">
        <v>44</v>
      </c>
      <c r="B31" s="78"/>
      <c r="C31" s="79">
        <f>SazbaDPH1</f>
        <v>21</v>
      </c>
      <c r="D31" s="78" t="s">
        <v>45</v>
      </c>
      <c r="E31" s="80"/>
      <c r="F31" s="212">
        <f>ROUND(PRODUCT(F30,C31/100),0)</f>
        <v>0</v>
      </c>
      <c r="G31" s="213"/>
    </row>
    <row r="32" spans="1:7" x14ac:dyDescent="0.2">
      <c r="A32" s="77" t="s">
        <v>42</v>
      </c>
      <c r="B32" s="78"/>
      <c r="C32" s="79">
        <v>0</v>
      </c>
      <c r="D32" s="78" t="s">
        <v>45</v>
      </c>
      <c r="E32" s="80"/>
      <c r="F32" s="212">
        <v>0</v>
      </c>
      <c r="G32" s="213"/>
    </row>
    <row r="33" spans="1:8" x14ac:dyDescent="0.2">
      <c r="A33" s="77" t="s">
        <v>44</v>
      </c>
      <c r="B33" s="81"/>
      <c r="C33" s="82">
        <f>SazbaDPH2</f>
        <v>0</v>
      </c>
      <c r="D33" s="78" t="s">
        <v>45</v>
      </c>
      <c r="E33" s="61"/>
      <c r="F33" s="212">
        <f>ROUND(PRODUCT(F32,C33/100),0)</f>
        <v>0</v>
      </c>
      <c r="G33" s="213"/>
    </row>
    <row r="34" spans="1:8" s="86" customFormat="1" ht="19.5" customHeight="1" thickBot="1" x14ac:dyDescent="0.3">
      <c r="A34" s="83" t="s">
        <v>46</v>
      </c>
      <c r="B34" s="84"/>
      <c r="C34" s="84"/>
      <c r="D34" s="84"/>
      <c r="E34" s="85"/>
      <c r="F34" s="214">
        <f>ROUND(SUM(F30:F33),0)</f>
        <v>0</v>
      </c>
      <c r="G34" s="215"/>
    </row>
    <row r="36" spans="1:8" x14ac:dyDescent="0.2">
      <c r="A36" s="87" t="s">
        <v>47</v>
      </c>
      <c r="B36" s="87"/>
      <c r="C36" s="87"/>
      <c r="D36" s="87"/>
      <c r="E36" s="87"/>
      <c r="F36" s="87"/>
      <c r="G36" s="87"/>
      <c r="H36" t="s">
        <v>5</v>
      </c>
    </row>
    <row r="37" spans="1:8" ht="14.25" customHeight="1" x14ac:dyDescent="0.2">
      <c r="A37" s="87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 x14ac:dyDescent="0.2">
      <c r="A38" s="88"/>
      <c r="B38" s="206"/>
      <c r="C38" s="206"/>
      <c r="D38" s="206"/>
      <c r="E38" s="206"/>
      <c r="F38" s="206"/>
      <c r="G38" s="206"/>
      <c r="H38" t="s">
        <v>5</v>
      </c>
    </row>
    <row r="39" spans="1:8" x14ac:dyDescent="0.2">
      <c r="A39" s="88"/>
      <c r="B39" s="206"/>
      <c r="C39" s="206"/>
      <c r="D39" s="206"/>
      <c r="E39" s="206"/>
      <c r="F39" s="206"/>
      <c r="G39" s="206"/>
      <c r="H39" t="s">
        <v>5</v>
      </c>
    </row>
    <row r="40" spans="1:8" x14ac:dyDescent="0.2">
      <c r="A40" s="88"/>
      <c r="B40" s="206"/>
      <c r="C40" s="206"/>
      <c r="D40" s="206"/>
      <c r="E40" s="206"/>
      <c r="F40" s="206"/>
      <c r="G40" s="206"/>
      <c r="H40" t="s">
        <v>5</v>
      </c>
    </row>
    <row r="41" spans="1:8" x14ac:dyDescent="0.2">
      <c r="A41" s="88"/>
      <c r="B41" s="206"/>
      <c r="C41" s="206"/>
      <c r="D41" s="206"/>
      <c r="E41" s="206"/>
      <c r="F41" s="206"/>
      <c r="G41" s="206"/>
      <c r="H41" t="s">
        <v>5</v>
      </c>
    </row>
    <row r="42" spans="1:8" x14ac:dyDescent="0.2">
      <c r="A42" s="88"/>
      <c r="B42" s="206"/>
      <c r="C42" s="206"/>
      <c r="D42" s="206"/>
      <c r="E42" s="206"/>
      <c r="F42" s="206"/>
      <c r="G42" s="206"/>
      <c r="H42" t="s">
        <v>5</v>
      </c>
    </row>
    <row r="43" spans="1:8" x14ac:dyDescent="0.2">
      <c r="A43" s="88"/>
      <c r="B43" s="206"/>
      <c r="C43" s="206"/>
      <c r="D43" s="206"/>
      <c r="E43" s="206"/>
      <c r="F43" s="206"/>
      <c r="G43" s="206"/>
      <c r="H43" t="s">
        <v>5</v>
      </c>
    </row>
    <row r="44" spans="1:8" x14ac:dyDescent="0.2">
      <c r="A44" s="88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 x14ac:dyDescent="0.2">
      <c r="A45" s="88"/>
      <c r="B45" s="206"/>
      <c r="C45" s="206"/>
      <c r="D45" s="206"/>
      <c r="E45" s="206"/>
      <c r="F45" s="206"/>
      <c r="G45" s="206"/>
      <c r="H45" t="s">
        <v>5</v>
      </c>
    </row>
    <row r="46" spans="1:8" x14ac:dyDescent="0.2">
      <c r="B46" s="216"/>
      <c r="C46" s="216"/>
      <c r="D46" s="216"/>
      <c r="E46" s="216"/>
      <c r="F46" s="216"/>
      <c r="G46" s="216"/>
    </row>
    <row r="47" spans="1:8" x14ac:dyDescent="0.2">
      <c r="B47" s="216"/>
      <c r="C47" s="216"/>
      <c r="D47" s="216"/>
      <c r="E47" s="216"/>
      <c r="F47" s="216"/>
      <c r="G47" s="216"/>
    </row>
    <row r="48" spans="1:8" x14ac:dyDescent="0.2">
      <c r="B48" s="216"/>
      <c r="C48" s="216"/>
      <c r="D48" s="216"/>
      <c r="E48" s="216"/>
      <c r="F48" s="216"/>
      <c r="G48" s="216"/>
    </row>
    <row r="49" spans="2:7" x14ac:dyDescent="0.2">
      <c r="B49" s="216"/>
      <c r="C49" s="216"/>
      <c r="D49" s="216"/>
      <c r="E49" s="216"/>
      <c r="F49" s="216"/>
      <c r="G49" s="216"/>
    </row>
    <row r="50" spans="2:7" x14ac:dyDescent="0.2">
      <c r="B50" s="216"/>
      <c r="C50" s="216"/>
      <c r="D50" s="216"/>
      <c r="E50" s="216"/>
      <c r="F50" s="216"/>
      <c r="G50" s="216"/>
    </row>
    <row r="51" spans="2:7" x14ac:dyDescent="0.2">
      <c r="B51" s="216"/>
      <c r="C51" s="216"/>
      <c r="D51" s="216"/>
      <c r="E51" s="216"/>
      <c r="F51" s="216"/>
      <c r="G51" s="216"/>
    </row>
    <row r="52" spans="2:7" x14ac:dyDescent="0.2">
      <c r="B52" s="216"/>
      <c r="C52" s="216"/>
      <c r="D52" s="216"/>
      <c r="E52" s="216"/>
      <c r="F52" s="216"/>
      <c r="G52" s="216"/>
    </row>
    <row r="53" spans="2:7" x14ac:dyDescent="0.2">
      <c r="B53" s="216"/>
      <c r="C53" s="216"/>
      <c r="D53" s="216"/>
      <c r="E53" s="216"/>
      <c r="F53" s="216"/>
      <c r="G53" s="216"/>
    </row>
    <row r="54" spans="2:7" x14ac:dyDescent="0.2">
      <c r="B54" s="216"/>
      <c r="C54" s="216"/>
      <c r="D54" s="216"/>
      <c r="E54" s="216"/>
      <c r="F54" s="216"/>
      <c r="G54" s="216"/>
    </row>
    <row r="55" spans="2:7" x14ac:dyDescent="0.2">
      <c r="B55" s="216"/>
      <c r="C55" s="216"/>
      <c r="D55" s="216"/>
      <c r="E55" s="216"/>
      <c r="F55" s="216"/>
      <c r="G55" s="216"/>
    </row>
  </sheetData>
  <sheetProtection password="96DB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G35" sqref="G34:G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7" t="s">
        <v>48</v>
      </c>
      <c r="B1" s="218"/>
      <c r="C1" s="89" t="str">
        <f>CONCATENATE(cislostavby," ",nazevstavby)</f>
        <v>20079341-4 Rekonstrukce sociálního zázemí koleje MU,nám. Míru</v>
      </c>
      <c r="D1" s="90"/>
      <c r="E1" s="91"/>
      <c r="F1" s="90"/>
      <c r="G1" s="92" t="s">
        <v>49</v>
      </c>
      <c r="H1" s="93" t="s">
        <v>81</v>
      </c>
      <c r="I1" s="94"/>
    </row>
    <row r="2" spans="1:57" ht="13.5" thickBot="1" x14ac:dyDescent="0.25">
      <c r="A2" s="219" t="s">
        <v>50</v>
      </c>
      <c r="B2" s="220"/>
      <c r="C2" s="95" t="str">
        <f>CONCATENATE(cisloobjektu," ",nazevobjektu)</f>
        <v>SO01 REKONSTRUKCE SOCIÁLNÍHO ZÁZEMÍ</v>
      </c>
      <c r="D2" s="96"/>
      <c r="E2" s="97"/>
      <c r="F2" s="96"/>
      <c r="G2" s="221" t="s">
        <v>82</v>
      </c>
      <c r="H2" s="222"/>
      <c r="I2" s="223"/>
    </row>
    <row r="3" spans="1:57" ht="13.5" thickTop="1" x14ac:dyDescent="0.2">
      <c r="A3" s="76"/>
      <c r="B3" s="76"/>
      <c r="C3" s="76"/>
      <c r="D3" s="76"/>
      <c r="E3" s="76"/>
      <c r="F3" s="66"/>
      <c r="G3" s="76"/>
      <c r="H3" s="76"/>
      <c r="I3" s="76"/>
    </row>
    <row r="4" spans="1:57" ht="19.5" customHeight="1" x14ac:dyDescent="0.25">
      <c r="A4" s="98" t="s">
        <v>51</v>
      </c>
      <c r="B4" s="99"/>
      <c r="C4" s="99"/>
      <c r="D4" s="99"/>
      <c r="E4" s="100"/>
      <c r="F4" s="99"/>
      <c r="G4" s="99"/>
      <c r="H4" s="99"/>
      <c r="I4" s="99"/>
    </row>
    <row r="5" spans="1:57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57" s="35" customFormat="1" ht="13.5" thickBot="1" x14ac:dyDescent="0.25">
      <c r="A6" s="101"/>
      <c r="B6" s="102" t="s">
        <v>52</v>
      </c>
      <c r="C6" s="102"/>
      <c r="D6" s="103"/>
      <c r="E6" s="104" t="s">
        <v>53</v>
      </c>
      <c r="F6" s="105" t="s">
        <v>54</v>
      </c>
      <c r="G6" s="105" t="s">
        <v>55</v>
      </c>
      <c r="H6" s="105" t="s">
        <v>56</v>
      </c>
      <c r="I6" s="106" t="s">
        <v>30</v>
      </c>
    </row>
    <row r="7" spans="1:57" s="35" customFormat="1" x14ac:dyDescent="0.2">
      <c r="A7" s="189" t="str">
        <f>Položky!B7</f>
        <v>9</v>
      </c>
      <c r="B7" s="107" t="str">
        <f>Položky!C7</f>
        <v>Ostatní konstrukce, bourání</v>
      </c>
      <c r="C7" s="66"/>
      <c r="D7" s="108"/>
      <c r="E7" s="190">
        <f>Položky!BA18</f>
        <v>0</v>
      </c>
      <c r="F7" s="191">
        <f>Položky!BB18</f>
        <v>0</v>
      </c>
      <c r="G7" s="191">
        <f>Položky!BC18</f>
        <v>0</v>
      </c>
      <c r="H7" s="191">
        <f>Položky!BD18</f>
        <v>0</v>
      </c>
      <c r="I7" s="192">
        <f>Položky!BE18</f>
        <v>0</v>
      </c>
    </row>
    <row r="8" spans="1:57" s="35" customFormat="1" x14ac:dyDescent="0.2">
      <c r="A8" s="189" t="str">
        <f>Položky!B19</f>
        <v>96</v>
      </c>
      <c r="B8" s="107" t="str">
        <f>Položky!C19</f>
        <v>Bourání konstrukcí</v>
      </c>
      <c r="C8" s="66"/>
      <c r="D8" s="108"/>
      <c r="E8" s="190">
        <f>Položky!BA22</f>
        <v>0</v>
      </c>
      <c r="F8" s="191">
        <f>Položky!BB22</f>
        <v>0</v>
      </c>
      <c r="G8" s="191">
        <f>Položky!BC22</f>
        <v>0</v>
      </c>
      <c r="H8" s="191">
        <f>Položky!BD22</f>
        <v>0</v>
      </c>
      <c r="I8" s="192">
        <f>Položky!BE22</f>
        <v>0</v>
      </c>
    </row>
    <row r="9" spans="1:57" s="35" customFormat="1" x14ac:dyDescent="0.2">
      <c r="A9" s="189" t="str">
        <f>Položky!B23</f>
        <v>99</v>
      </c>
      <c r="B9" s="107" t="str">
        <f>Položky!C23</f>
        <v>Staveništní přesun hmot</v>
      </c>
      <c r="C9" s="66"/>
      <c r="D9" s="108"/>
      <c r="E9" s="190">
        <f>Položky!BA25</f>
        <v>0</v>
      </c>
      <c r="F9" s="191">
        <f>Položky!BB25</f>
        <v>0</v>
      </c>
      <c r="G9" s="191">
        <f>Položky!BC25</f>
        <v>0</v>
      </c>
      <c r="H9" s="191">
        <f>Položky!BD25</f>
        <v>0</v>
      </c>
      <c r="I9" s="192">
        <f>Položky!BE25</f>
        <v>0</v>
      </c>
    </row>
    <row r="10" spans="1:57" s="35" customFormat="1" x14ac:dyDescent="0.2">
      <c r="A10" s="189" t="str">
        <f>Položky!B26</f>
        <v>721</v>
      </c>
      <c r="B10" s="107" t="str">
        <f>Položky!C26</f>
        <v>Vnitřní kanalizace</v>
      </c>
      <c r="C10" s="66"/>
      <c r="D10" s="108"/>
      <c r="E10" s="190">
        <f>Položky!BA58</f>
        <v>0</v>
      </c>
      <c r="F10" s="191">
        <f>Položky!BB58</f>
        <v>0</v>
      </c>
      <c r="G10" s="191">
        <f>Položky!BC58</f>
        <v>0</v>
      </c>
      <c r="H10" s="191">
        <f>Položky!BD58</f>
        <v>0</v>
      </c>
      <c r="I10" s="192">
        <f>Položky!BE58</f>
        <v>0</v>
      </c>
    </row>
    <row r="11" spans="1:57" s="35" customFormat="1" x14ac:dyDescent="0.2">
      <c r="A11" s="189" t="str">
        <f>Položky!B59</f>
        <v>722</v>
      </c>
      <c r="B11" s="107" t="str">
        <f>Položky!C59</f>
        <v>Vnitřní vodovod</v>
      </c>
      <c r="C11" s="66"/>
      <c r="D11" s="108"/>
      <c r="E11" s="190">
        <f>Položky!BA105</f>
        <v>0</v>
      </c>
      <c r="F11" s="191">
        <f>Položky!BB105</f>
        <v>0</v>
      </c>
      <c r="G11" s="191">
        <f>Položky!BC105</f>
        <v>0</v>
      </c>
      <c r="H11" s="191">
        <f>Položky!BD105</f>
        <v>0</v>
      </c>
      <c r="I11" s="192">
        <f>Položky!BE105</f>
        <v>0</v>
      </c>
    </row>
    <row r="12" spans="1:57" s="35" customFormat="1" x14ac:dyDescent="0.2">
      <c r="A12" s="189" t="str">
        <f>Položky!B106</f>
        <v>725</v>
      </c>
      <c r="B12" s="107" t="str">
        <f>Položky!C106</f>
        <v>Zařizovací předměty</v>
      </c>
      <c r="C12" s="66"/>
      <c r="D12" s="108"/>
      <c r="E12" s="190">
        <f>Položky!BA144</f>
        <v>0</v>
      </c>
      <c r="F12" s="191">
        <f>Položky!BB144</f>
        <v>0</v>
      </c>
      <c r="G12" s="191">
        <f>Položky!BC144</f>
        <v>0</v>
      </c>
      <c r="H12" s="191">
        <f>Položky!BD144</f>
        <v>0</v>
      </c>
      <c r="I12" s="192">
        <f>Položky!BE144</f>
        <v>0</v>
      </c>
    </row>
    <row r="13" spans="1:57" s="35" customFormat="1" ht="13.5" thickBot="1" x14ac:dyDescent="0.25">
      <c r="A13" s="189" t="str">
        <f>Položky!B145</f>
        <v>D96</v>
      </c>
      <c r="B13" s="107" t="str">
        <f>Položky!C145</f>
        <v>Přesuny suti a vybouraných hmot</v>
      </c>
      <c r="C13" s="66"/>
      <c r="D13" s="108"/>
      <c r="E13" s="190">
        <f>Položky!BA155</f>
        <v>0</v>
      </c>
      <c r="F13" s="191">
        <f>Položky!BB155</f>
        <v>0</v>
      </c>
      <c r="G13" s="191">
        <f>Položky!BC155</f>
        <v>0</v>
      </c>
      <c r="H13" s="191">
        <f>Položky!BD155</f>
        <v>0</v>
      </c>
      <c r="I13" s="192">
        <f>Položky!BE155</f>
        <v>0</v>
      </c>
    </row>
    <row r="14" spans="1:57" s="115" customFormat="1" ht="13.5" thickBot="1" x14ac:dyDescent="0.25">
      <c r="A14" s="109"/>
      <c r="B14" s="110" t="s">
        <v>57</v>
      </c>
      <c r="C14" s="110"/>
      <c r="D14" s="111"/>
      <c r="E14" s="112">
        <f>SUM(E7:E13)</f>
        <v>0</v>
      </c>
      <c r="F14" s="113">
        <f>SUM(F7:F13)</f>
        <v>0</v>
      </c>
      <c r="G14" s="113">
        <f>SUM(G7:G13)</f>
        <v>0</v>
      </c>
      <c r="H14" s="113">
        <f>SUM(H7:H13)</f>
        <v>0</v>
      </c>
      <c r="I14" s="114">
        <f>SUM(I7:I13)</f>
        <v>0</v>
      </c>
    </row>
    <row r="15" spans="1:57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57" ht="19.5" customHeight="1" x14ac:dyDescent="0.25">
      <c r="A16" s="99" t="s">
        <v>58</v>
      </c>
      <c r="B16" s="99"/>
      <c r="C16" s="99"/>
      <c r="D16" s="99"/>
      <c r="E16" s="99"/>
      <c r="F16" s="99"/>
      <c r="G16" s="116"/>
      <c r="H16" s="99"/>
      <c r="I16" s="99"/>
      <c r="BA16" s="41"/>
      <c r="BB16" s="41"/>
      <c r="BC16" s="41"/>
      <c r="BD16" s="41"/>
      <c r="BE16" s="41"/>
    </row>
    <row r="17" spans="1:53" ht="13.5" thickBot="1" x14ac:dyDescent="0.25">
      <c r="A17" s="76"/>
      <c r="B17" s="76"/>
      <c r="C17" s="76"/>
      <c r="D17" s="76"/>
      <c r="E17" s="76"/>
      <c r="F17" s="76"/>
      <c r="G17" s="76"/>
      <c r="H17" s="76"/>
      <c r="I17" s="76"/>
    </row>
    <row r="18" spans="1:53" x14ac:dyDescent="0.2">
      <c r="A18" s="71" t="s">
        <v>59</v>
      </c>
      <c r="B18" s="72"/>
      <c r="C18" s="72"/>
      <c r="D18" s="117"/>
      <c r="E18" s="118" t="s">
        <v>60</v>
      </c>
      <c r="F18" s="119" t="s">
        <v>61</v>
      </c>
      <c r="G18" s="120" t="s">
        <v>62</v>
      </c>
      <c r="H18" s="121"/>
      <c r="I18" s="122" t="s">
        <v>60</v>
      </c>
    </row>
    <row r="19" spans="1:53" x14ac:dyDescent="0.2">
      <c r="A19" s="233"/>
      <c r="B19" s="234"/>
      <c r="C19" s="234"/>
      <c r="D19" s="235"/>
      <c r="E19" s="236"/>
      <c r="F19" s="237"/>
      <c r="G19" s="123">
        <f>CHOOSE(BA19+1,HSV+PSV,HSV+PSV+Mont,HSV+PSV+Dodavka+Mont,HSV,PSV,Mont,Dodavka,Mont+Dodavka,0)</f>
        <v>0</v>
      </c>
      <c r="H19" s="124"/>
      <c r="I19" s="125">
        <f>E19+F19*G19/100</f>
        <v>0</v>
      </c>
      <c r="BA19">
        <v>8</v>
      </c>
    </row>
    <row r="20" spans="1:53" ht="13.5" thickBot="1" x14ac:dyDescent="0.25">
      <c r="A20" s="126"/>
      <c r="B20" s="127" t="s">
        <v>63</v>
      </c>
      <c r="C20" s="128"/>
      <c r="D20" s="129"/>
      <c r="E20" s="130"/>
      <c r="F20" s="131"/>
      <c r="G20" s="131"/>
      <c r="H20" s="224">
        <f>SUM(H19:H19)</f>
        <v>0</v>
      </c>
      <c r="I20" s="225"/>
    </row>
    <row r="22" spans="1:53" x14ac:dyDescent="0.2">
      <c r="B22" s="115"/>
      <c r="F22" s="132"/>
      <c r="G22" s="133"/>
      <c r="H22" s="133"/>
      <c r="I22" s="134"/>
    </row>
    <row r="23" spans="1:53" x14ac:dyDescent="0.2">
      <c r="F23" s="132"/>
      <c r="G23" s="133"/>
      <c r="H23" s="133"/>
      <c r="I23" s="134"/>
    </row>
    <row r="24" spans="1:53" x14ac:dyDescent="0.2">
      <c r="F24" s="132"/>
      <c r="G24" s="133"/>
      <c r="H24" s="133"/>
      <c r="I24" s="134"/>
    </row>
    <row r="25" spans="1:53" x14ac:dyDescent="0.2">
      <c r="F25" s="132"/>
      <c r="G25" s="133"/>
      <c r="H25" s="133"/>
      <c r="I25" s="134"/>
    </row>
    <row r="26" spans="1:53" x14ac:dyDescent="0.2">
      <c r="F26" s="132"/>
      <c r="G26" s="133"/>
      <c r="H26" s="133"/>
      <c r="I26" s="134"/>
    </row>
    <row r="27" spans="1:53" x14ac:dyDescent="0.2">
      <c r="F27" s="132"/>
      <c r="G27" s="133"/>
      <c r="H27" s="133"/>
      <c r="I27" s="134"/>
    </row>
    <row r="28" spans="1:53" x14ac:dyDescent="0.2">
      <c r="F28" s="132"/>
      <c r="G28" s="133"/>
      <c r="H28" s="133"/>
      <c r="I28" s="134"/>
    </row>
    <row r="29" spans="1:53" x14ac:dyDescent="0.2">
      <c r="F29" s="132"/>
      <c r="G29" s="133"/>
      <c r="H29" s="133"/>
      <c r="I29" s="134"/>
    </row>
    <row r="30" spans="1:53" x14ac:dyDescent="0.2">
      <c r="F30" s="132"/>
      <c r="G30" s="133"/>
      <c r="H30" s="133"/>
      <c r="I30" s="134"/>
    </row>
    <row r="31" spans="1:53" x14ac:dyDescent="0.2">
      <c r="F31" s="132"/>
      <c r="G31" s="133"/>
      <c r="H31" s="133"/>
      <c r="I31" s="134"/>
    </row>
    <row r="32" spans="1:53" x14ac:dyDescent="0.2">
      <c r="F32" s="132"/>
      <c r="G32" s="133"/>
      <c r="H32" s="133"/>
      <c r="I32" s="134"/>
    </row>
    <row r="33" spans="6:9" x14ac:dyDescent="0.2">
      <c r="F33" s="132"/>
      <c r="G33" s="133"/>
      <c r="H33" s="133"/>
      <c r="I33" s="134"/>
    </row>
    <row r="34" spans="6:9" x14ac:dyDescent="0.2">
      <c r="F34" s="132"/>
      <c r="G34" s="133"/>
      <c r="H34" s="133"/>
      <c r="I34" s="134"/>
    </row>
    <row r="35" spans="6:9" x14ac:dyDescent="0.2">
      <c r="F35" s="132"/>
      <c r="G35" s="133"/>
      <c r="H35" s="133"/>
      <c r="I35" s="134"/>
    </row>
    <row r="36" spans="6:9" x14ac:dyDescent="0.2">
      <c r="F36" s="132"/>
      <c r="G36" s="133"/>
      <c r="H36" s="133"/>
      <c r="I36" s="134"/>
    </row>
    <row r="37" spans="6:9" x14ac:dyDescent="0.2">
      <c r="F37" s="132"/>
      <c r="G37" s="133"/>
      <c r="H37" s="133"/>
      <c r="I37" s="134"/>
    </row>
    <row r="38" spans="6:9" x14ac:dyDescent="0.2">
      <c r="F38" s="132"/>
      <c r="G38" s="133"/>
      <c r="H38" s="133"/>
      <c r="I38" s="134"/>
    </row>
    <row r="39" spans="6:9" x14ac:dyDescent="0.2">
      <c r="F39" s="132"/>
      <c r="G39" s="133"/>
      <c r="H39" s="133"/>
      <c r="I39" s="134"/>
    </row>
    <row r="40" spans="6:9" x14ac:dyDescent="0.2">
      <c r="F40" s="132"/>
      <c r="G40" s="133"/>
      <c r="H40" s="133"/>
      <c r="I40" s="134"/>
    </row>
    <row r="41" spans="6:9" x14ac:dyDescent="0.2">
      <c r="F41" s="132"/>
      <c r="G41" s="133"/>
      <c r="H41" s="133"/>
      <c r="I41" s="134"/>
    </row>
    <row r="42" spans="6:9" x14ac:dyDescent="0.2">
      <c r="F42" s="132"/>
      <c r="G42" s="133"/>
      <c r="H42" s="133"/>
      <c r="I42" s="134"/>
    </row>
    <row r="43" spans="6:9" x14ac:dyDescent="0.2">
      <c r="F43" s="132"/>
      <c r="G43" s="133"/>
      <c r="H43" s="133"/>
      <c r="I43" s="134"/>
    </row>
    <row r="44" spans="6:9" x14ac:dyDescent="0.2">
      <c r="F44" s="132"/>
      <c r="G44" s="133"/>
      <c r="H44" s="133"/>
      <c r="I44" s="134"/>
    </row>
    <row r="45" spans="6:9" x14ac:dyDescent="0.2">
      <c r="F45" s="132"/>
      <c r="G45" s="133"/>
      <c r="H45" s="133"/>
      <c r="I45" s="134"/>
    </row>
    <row r="46" spans="6:9" x14ac:dyDescent="0.2">
      <c r="F46" s="132"/>
      <c r="G46" s="133"/>
      <c r="H46" s="133"/>
      <c r="I46" s="134"/>
    </row>
    <row r="47" spans="6:9" x14ac:dyDescent="0.2">
      <c r="F47" s="132"/>
      <c r="G47" s="133"/>
      <c r="H47" s="133"/>
      <c r="I47" s="134"/>
    </row>
    <row r="48" spans="6:9" x14ac:dyDescent="0.2">
      <c r="F48" s="132"/>
      <c r="G48" s="133"/>
      <c r="H48" s="133"/>
      <c r="I48" s="134"/>
    </row>
    <row r="49" spans="6:9" x14ac:dyDescent="0.2">
      <c r="F49" s="132"/>
      <c r="G49" s="133"/>
      <c r="H49" s="133"/>
      <c r="I49" s="134"/>
    </row>
    <row r="50" spans="6:9" x14ac:dyDescent="0.2">
      <c r="F50" s="132"/>
      <c r="G50" s="133"/>
      <c r="H50" s="133"/>
      <c r="I50" s="134"/>
    </row>
    <row r="51" spans="6:9" x14ac:dyDescent="0.2">
      <c r="F51" s="132"/>
      <c r="G51" s="133"/>
      <c r="H51" s="133"/>
      <c r="I51" s="134"/>
    </row>
    <row r="52" spans="6:9" x14ac:dyDescent="0.2">
      <c r="F52" s="132"/>
      <c r="G52" s="133"/>
      <c r="H52" s="133"/>
      <c r="I52" s="134"/>
    </row>
    <row r="53" spans="6:9" x14ac:dyDescent="0.2">
      <c r="F53" s="132"/>
      <c r="G53" s="133"/>
      <c r="H53" s="133"/>
      <c r="I53" s="134"/>
    </row>
    <row r="54" spans="6:9" x14ac:dyDescent="0.2">
      <c r="F54" s="132"/>
      <c r="G54" s="133"/>
      <c r="H54" s="133"/>
      <c r="I54" s="134"/>
    </row>
    <row r="55" spans="6:9" x14ac:dyDescent="0.2">
      <c r="F55" s="132"/>
      <c r="G55" s="133"/>
      <c r="H55" s="133"/>
      <c r="I55" s="134"/>
    </row>
    <row r="56" spans="6:9" x14ac:dyDescent="0.2">
      <c r="F56" s="132"/>
      <c r="G56" s="133"/>
      <c r="H56" s="133"/>
      <c r="I56" s="134"/>
    </row>
    <row r="57" spans="6:9" x14ac:dyDescent="0.2">
      <c r="F57" s="132"/>
      <c r="G57" s="133"/>
      <c r="H57" s="133"/>
      <c r="I57" s="134"/>
    </row>
    <row r="58" spans="6:9" x14ac:dyDescent="0.2">
      <c r="F58" s="132"/>
      <c r="G58" s="133"/>
      <c r="H58" s="133"/>
      <c r="I58" s="134"/>
    </row>
    <row r="59" spans="6:9" x14ac:dyDescent="0.2">
      <c r="F59" s="132"/>
      <c r="G59" s="133"/>
      <c r="H59" s="133"/>
      <c r="I59" s="134"/>
    </row>
    <row r="60" spans="6:9" x14ac:dyDescent="0.2">
      <c r="F60" s="132"/>
      <c r="G60" s="133"/>
      <c r="H60" s="133"/>
      <c r="I60" s="134"/>
    </row>
    <row r="61" spans="6:9" x14ac:dyDescent="0.2">
      <c r="F61" s="132"/>
      <c r="G61" s="133"/>
      <c r="H61" s="133"/>
      <c r="I61" s="134"/>
    </row>
    <row r="62" spans="6:9" x14ac:dyDescent="0.2">
      <c r="F62" s="132"/>
      <c r="G62" s="133"/>
      <c r="H62" s="133"/>
      <c r="I62" s="134"/>
    </row>
    <row r="63" spans="6:9" x14ac:dyDescent="0.2">
      <c r="F63" s="132"/>
      <c r="G63" s="133"/>
      <c r="H63" s="133"/>
      <c r="I63" s="134"/>
    </row>
    <row r="64" spans="6:9" x14ac:dyDescent="0.2">
      <c r="F64" s="132"/>
      <c r="G64" s="133"/>
      <c r="H64" s="133"/>
      <c r="I64" s="134"/>
    </row>
    <row r="65" spans="6:9" x14ac:dyDescent="0.2">
      <c r="F65" s="132"/>
      <c r="G65" s="133"/>
      <c r="H65" s="133"/>
      <c r="I65" s="134"/>
    </row>
    <row r="66" spans="6:9" x14ac:dyDescent="0.2">
      <c r="F66" s="132"/>
      <c r="G66" s="133"/>
      <c r="H66" s="133"/>
      <c r="I66" s="134"/>
    </row>
    <row r="67" spans="6:9" x14ac:dyDescent="0.2">
      <c r="F67" s="132"/>
      <c r="G67" s="133"/>
      <c r="H67" s="133"/>
      <c r="I67" s="134"/>
    </row>
    <row r="68" spans="6:9" x14ac:dyDescent="0.2">
      <c r="F68" s="132"/>
      <c r="G68" s="133"/>
      <c r="H68" s="133"/>
      <c r="I68" s="134"/>
    </row>
    <row r="69" spans="6:9" x14ac:dyDescent="0.2">
      <c r="F69" s="132"/>
      <c r="G69" s="133"/>
      <c r="H69" s="133"/>
      <c r="I69" s="134"/>
    </row>
    <row r="70" spans="6:9" x14ac:dyDescent="0.2">
      <c r="F70" s="132"/>
      <c r="G70" s="133"/>
      <c r="H70" s="133"/>
      <c r="I70" s="134"/>
    </row>
    <row r="71" spans="6:9" x14ac:dyDescent="0.2">
      <c r="F71" s="132"/>
      <c r="G71" s="133"/>
      <c r="H71" s="133"/>
      <c r="I71" s="134"/>
    </row>
  </sheetData>
  <sheetProtection password="96DB" sheet="1" objects="1" scenarios="1"/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28"/>
  <sheetViews>
    <sheetView showGridLines="0" showZeros="0" tabSelected="1" zoomScaleNormal="100" workbookViewId="0">
      <selection activeCell="K147" sqref="K147"/>
    </sheetView>
  </sheetViews>
  <sheetFormatPr defaultRowHeight="12.75" x14ac:dyDescent="0.2"/>
  <cols>
    <col min="1" max="1" width="4.42578125" style="135" customWidth="1"/>
    <col min="2" max="2" width="11.5703125" style="135" customWidth="1"/>
    <col min="3" max="3" width="40.42578125" style="135" customWidth="1"/>
    <col min="4" max="4" width="5.5703125" style="135" customWidth="1"/>
    <col min="5" max="5" width="8.5703125" style="183" customWidth="1"/>
    <col min="6" max="6" width="9.85546875" style="135" customWidth="1"/>
    <col min="7" max="7" width="13.85546875" style="135" customWidth="1"/>
    <col min="8" max="11" width="9.140625" style="135"/>
    <col min="12" max="12" width="75.42578125" style="135" customWidth="1"/>
    <col min="13" max="13" width="45.28515625" style="135" customWidth="1"/>
    <col min="14" max="16384" width="9.140625" style="135"/>
  </cols>
  <sheetData>
    <row r="1" spans="1:104" ht="15.75" x14ac:dyDescent="0.25">
      <c r="A1" s="228" t="s">
        <v>76</v>
      </c>
      <c r="B1" s="228"/>
      <c r="C1" s="228"/>
      <c r="D1" s="228"/>
      <c r="E1" s="228"/>
      <c r="F1" s="228"/>
      <c r="G1" s="228"/>
    </row>
    <row r="2" spans="1:104" ht="14.25" customHeight="1" thickBot="1" x14ac:dyDescent="0.25">
      <c r="A2" s="136"/>
      <c r="B2" s="137"/>
      <c r="C2" s="138"/>
      <c r="D2" s="138"/>
      <c r="E2" s="139"/>
      <c r="F2" s="138"/>
      <c r="G2" s="138"/>
    </row>
    <row r="3" spans="1:104" ht="13.5" thickTop="1" x14ac:dyDescent="0.2">
      <c r="A3" s="217" t="s">
        <v>48</v>
      </c>
      <c r="B3" s="218"/>
      <c r="C3" s="89" t="str">
        <f>CONCATENATE(cislostavby," ",nazevstavby)</f>
        <v>20079341-4 Rekonstrukce sociálního zázemí koleje MU,nám. Míru</v>
      </c>
      <c r="D3" s="140"/>
      <c r="E3" s="141" t="s">
        <v>64</v>
      </c>
      <c r="F3" s="142" t="str">
        <f>Rekapitulace!H1</f>
        <v>D14C</v>
      </c>
      <c r="G3" s="143"/>
    </row>
    <row r="4" spans="1:104" ht="13.5" thickBot="1" x14ac:dyDescent="0.25">
      <c r="A4" s="229" t="s">
        <v>50</v>
      </c>
      <c r="B4" s="220"/>
      <c r="C4" s="95" t="str">
        <f>CONCATENATE(cisloobjektu," ",nazevobjektu)</f>
        <v>SO01 REKONSTRUKCE SOCIÁLNÍHO ZÁZEMÍ</v>
      </c>
      <c r="D4" s="144"/>
      <c r="E4" s="230" t="str">
        <f>Rekapitulace!G2</f>
        <v xml:space="preserve"> ZDRAVOTECHNIKA 2017-04-06</v>
      </c>
      <c r="F4" s="231"/>
      <c r="G4" s="232"/>
    </row>
    <row r="5" spans="1:104" ht="13.5" thickTop="1" x14ac:dyDescent="0.2">
      <c r="A5" s="145"/>
      <c r="B5" s="136"/>
      <c r="C5" s="136"/>
      <c r="D5" s="136"/>
      <c r="E5" s="146"/>
      <c r="F5" s="136"/>
      <c r="G5" s="147"/>
    </row>
    <row r="6" spans="1:104" x14ac:dyDescent="0.2">
      <c r="A6" s="148" t="s">
        <v>65</v>
      </c>
      <c r="B6" s="149" t="s">
        <v>66</v>
      </c>
      <c r="C6" s="149" t="s">
        <v>67</v>
      </c>
      <c r="D6" s="149" t="s">
        <v>68</v>
      </c>
      <c r="E6" s="150" t="s">
        <v>69</v>
      </c>
      <c r="F6" s="149" t="s">
        <v>70</v>
      </c>
      <c r="G6" s="151" t="s">
        <v>71</v>
      </c>
    </row>
    <row r="7" spans="1:104" x14ac:dyDescent="0.2">
      <c r="A7" s="152" t="s">
        <v>72</v>
      </c>
      <c r="B7" s="153" t="s">
        <v>83</v>
      </c>
      <c r="C7" s="154" t="s">
        <v>84</v>
      </c>
      <c r="D7" s="155"/>
      <c r="E7" s="156"/>
      <c r="F7" s="156"/>
      <c r="G7" s="157"/>
      <c r="H7" s="158"/>
      <c r="I7" s="158"/>
      <c r="O7" s="159">
        <v>1</v>
      </c>
    </row>
    <row r="8" spans="1:104" x14ac:dyDescent="0.2">
      <c r="A8" s="160">
        <v>1</v>
      </c>
      <c r="B8" s="161" t="s">
        <v>85</v>
      </c>
      <c r="C8" s="162" t="s">
        <v>86</v>
      </c>
      <c r="D8" s="163" t="s">
        <v>87</v>
      </c>
      <c r="E8" s="164">
        <v>100</v>
      </c>
      <c r="F8" s="193">
        <v>0</v>
      </c>
      <c r="G8" s="165">
        <f>E8*F8</f>
        <v>0</v>
      </c>
      <c r="O8" s="159">
        <v>2</v>
      </c>
      <c r="AA8" s="135">
        <v>1</v>
      </c>
      <c r="AB8" s="135">
        <v>1</v>
      </c>
      <c r="AC8" s="135">
        <v>1</v>
      </c>
      <c r="AZ8" s="135">
        <v>1</v>
      </c>
      <c r="BA8" s="135">
        <f>IF(AZ8=1,G8,0)</f>
        <v>0</v>
      </c>
      <c r="BB8" s="135">
        <f>IF(AZ8=2,G8,0)</f>
        <v>0</v>
      </c>
      <c r="BC8" s="135">
        <f>IF(AZ8=3,G8,0)</f>
        <v>0</v>
      </c>
      <c r="BD8" s="135">
        <f>IF(AZ8=4,G8,0)</f>
        <v>0</v>
      </c>
      <c r="BE8" s="135">
        <f>IF(AZ8=5,G8,0)</f>
        <v>0</v>
      </c>
      <c r="CA8" s="166">
        <v>1</v>
      </c>
      <c r="CB8" s="166">
        <v>1</v>
      </c>
      <c r="CZ8" s="135">
        <v>3.7130000000000003E-2</v>
      </c>
    </row>
    <row r="9" spans="1:104" x14ac:dyDescent="0.2">
      <c r="A9" s="160">
        <v>2</v>
      </c>
      <c r="B9" s="161" t="s">
        <v>88</v>
      </c>
      <c r="C9" s="162" t="s">
        <v>89</v>
      </c>
      <c r="D9" s="163" t="s">
        <v>87</v>
      </c>
      <c r="E9" s="164">
        <v>200</v>
      </c>
      <c r="F9" s="193">
        <v>0</v>
      </c>
      <c r="G9" s="165">
        <f>E9*F9</f>
        <v>0</v>
      </c>
      <c r="O9" s="159">
        <v>2</v>
      </c>
      <c r="AA9" s="135">
        <v>1</v>
      </c>
      <c r="AB9" s="135">
        <v>1</v>
      </c>
      <c r="AC9" s="135">
        <v>1</v>
      </c>
      <c r="AZ9" s="135">
        <v>1</v>
      </c>
      <c r="BA9" s="135">
        <f>IF(AZ9=1,G9,0)</f>
        <v>0</v>
      </c>
      <c r="BB9" s="135">
        <f>IF(AZ9=2,G9,0)</f>
        <v>0</v>
      </c>
      <c r="BC9" s="135">
        <f>IF(AZ9=3,G9,0)</f>
        <v>0</v>
      </c>
      <c r="BD9" s="135">
        <f>IF(AZ9=4,G9,0)</f>
        <v>0</v>
      </c>
      <c r="BE9" s="135">
        <f>IF(AZ9=5,G9,0)</f>
        <v>0</v>
      </c>
      <c r="CA9" s="166">
        <v>1</v>
      </c>
      <c r="CB9" s="166">
        <v>1</v>
      </c>
      <c r="CZ9" s="135">
        <v>0.02</v>
      </c>
    </row>
    <row r="10" spans="1:104" x14ac:dyDescent="0.2">
      <c r="A10" s="160">
        <v>3</v>
      </c>
      <c r="B10" s="161" t="s">
        <v>90</v>
      </c>
      <c r="C10" s="162" t="s">
        <v>91</v>
      </c>
      <c r="D10" s="163" t="s">
        <v>87</v>
      </c>
      <c r="E10" s="164">
        <v>200</v>
      </c>
      <c r="F10" s="193">
        <v>0</v>
      </c>
      <c r="G10" s="165">
        <f>E10*F10</f>
        <v>0</v>
      </c>
      <c r="O10" s="159">
        <v>2</v>
      </c>
      <c r="AA10" s="135">
        <v>1</v>
      </c>
      <c r="AB10" s="135">
        <v>1</v>
      </c>
      <c r="AC10" s="135">
        <v>1</v>
      </c>
      <c r="AZ10" s="135">
        <v>1</v>
      </c>
      <c r="BA10" s="135">
        <f>IF(AZ10=1,G10,0)</f>
        <v>0</v>
      </c>
      <c r="BB10" s="135">
        <f>IF(AZ10=2,G10,0)</f>
        <v>0</v>
      </c>
      <c r="BC10" s="135">
        <f>IF(AZ10=3,G10,0)</f>
        <v>0</v>
      </c>
      <c r="BD10" s="135">
        <f>IF(AZ10=4,G10,0)</f>
        <v>0</v>
      </c>
      <c r="BE10" s="135">
        <f>IF(AZ10=5,G10,0)</f>
        <v>0</v>
      </c>
      <c r="CA10" s="166">
        <v>1</v>
      </c>
      <c r="CB10" s="166">
        <v>1</v>
      </c>
      <c r="CZ10" s="135">
        <v>1E-3</v>
      </c>
    </row>
    <row r="11" spans="1:104" x14ac:dyDescent="0.2">
      <c r="A11" s="167"/>
      <c r="B11" s="169"/>
      <c r="C11" s="226" t="s">
        <v>92</v>
      </c>
      <c r="D11" s="227"/>
      <c r="E11" s="170">
        <v>56</v>
      </c>
      <c r="F11" s="171"/>
      <c r="G11" s="172"/>
      <c r="M11" s="168" t="s">
        <v>92</v>
      </c>
      <c r="O11" s="159"/>
    </row>
    <row r="12" spans="1:104" x14ac:dyDescent="0.2">
      <c r="A12" s="167"/>
      <c r="B12" s="169"/>
      <c r="C12" s="226" t="s">
        <v>93</v>
      </c>
      <c r="D12" s="227"/>
      <c r="E12" s="170">
        <v>120</v>
      </c>
      <c r="F12" s="171"/>
      <c r="G12" s="172"/>
      <c r="M12" s="168" t="s">
        <v>93</v>
      </c>
      <c r="O12" s="159"/>
    </row>
    <row r="13" spans="1:104" x14ac:dyDescent="0.2">
      <c r="A13" s="167"/>
      <c r="B13" s="169"/>
      <c r="C13" s="226" t="s">
        <v>94</v>
      </c>
      <c r="D13" s="227"/>
      <c r="E13" s="170">
        <v>24</v>
      </c>
      <c r="F13" s="171"/>
      <c r="G13" s="172"/>
      <c r="M13" s="168" t="s">
        <v>94</v>
      </c>
      <c r="O13" s="159"/>
    </row>
    <row r="14" spans="1:104" x14ac:dyDescent="0.2">
      <c r="A14" s="160">
        <v>4</v>
      </c>
      <c r="B14" s="161" t="s">
        <v>95</v>
      </c>
      <c r="C14" s="162" t="s">
        <v>96</v>
      </c>
      <c r="D14" s="163" t="s">
        <v>87</v>
      </c>
      <c r="E14" s="164">
        <v>100</v>
      </c>
      <c r="F14" s="193">
        <v>0</v>
      </c>
      <c r="G14" s="165">
        <f>E14*F14</f>
        <v>0</v>
      </c>
      <c r="O14" s="159">
        <v>2</v>
      </c>
      <c r="AA14" s="135">
        <v>1</v>
      </c>
      <c r="AB14" s="135">
        <v>1</v>
      </c>
      <c r="AC14" s="135">
        <v>1</v>
      </c>
      <c r="AZ14" s="135">
        <v>1</v>
      </c>
      <c r="BA14" s="135">
        <f>IF(AZ14=1,G14,0)</f>
        <v>0</v>
      </c>
      <c r="BB14" s="135">
        <f>IF(AZ14=2,G14,0)</f>
        <v>0</v>
      </c>
      <c r="BC14" s="135">
        <f>IF(AZ14=3,G14,0)</f>
        <v>0</v>
      </c>
      <c r="BD14" s="135">
        <f>IF(AZ14=4,G14,0)</f>
        <v>0</v>
      </c>
      <c r="BE14" s="135">
        <f>IF(AZ14=5,G14,0)</f>
        <v>0</v>
      </c>
      <c r="CA14" s="166">
        <v>1</v>
      </c>
      <c r="CB14" s="166">
        <v>1</v>
      </c>
      <c r="CZ14" s="135">
        <v>0</v>
      </c>
    </row>
    <row r="15" spans="1:104" x14ac:dyDescent="0.2">
      <c r="A15" s="167"/>
      <c r="B15" s="169"/>
      <c r="C15" s="226" t="s">
        <v>97</v>
      </c>
      <c r="D15" s="227"/>
      <c r="E15" s="170">
        <v>56</v>
      </c>
      <c r="F15" s="171"/>
      <c r="G15" s="172"/>
      <c r="M15" s="168" t="s">
        <v>97</v>
      </c>
      <c r="O15" s="159"/>
    </row>
    <row r="16" spans="1:104" x14ac:dyDescent="0.2">
      <c r="A16" s="167"/>
      <c r="B16" s="169"/>
      <c r="C16" s="226" t="s">
        <v>98</v>
      </c>
      <c r="D16" s="227"/>
      <c r="E16" s="170">
        <v>30</v>
      </c>
      <c r="F16" s="171"/>
      <c r="G16" s="172"/>
      <c r="M16" s="168" t="s">
        <v>98</v>
      </c>
      <c r="O16" s="159"/>
    </row>
    <row r="17" spans="1:104" x14ac:dyDescent="0.2">
      <c r="A17" s="167"/>
      <c r="B17" s="169"/>
      <c r="C17" s="226" t="s">
        <v>99</v>
      </c>
      <c r="D17" s="227"/>
      <c r="E17" s="170">
        <v>14</v>
      </c>
      <c r="F17" s="171"/>
      <c r="G17" s="172"/>
      <c r="M17" s="168" t="s">
        <v>99</v>
      </c>
      <c r="O17" s="159"/>
    </row>
    <row r="18" spans="1:104" x14ac:dyDescent="0.2">
      <c r="A18" s="173"/>
      <c r="B18" s="174" t="s">
        <v>74</v>
      </c>
      <c r="C18" s="175" t="str">
        <f>CONCATENATE(B7," ",C7)</f>
        <v>9 Ostatní konstrukce, bourání</v>
      </c>
      <c r="D18" s="176"/>
      <c r="E18" s="177"/>
      <c r="F18" s="178"/>
      <c r="G18" s="179">
        <f>SUM(G7:G17)</f>
        <v>0</v>
      </c>
      <c r="O18" s="159">
        <v>4</v>
      </c>
      <c r="BA18" s="180">
        <f>SUM(BA7:BA17)</f>
        <v>0</v>
      </c>
      <c r="BB18" s="180">
        <f>SUM(BB7:BB17)</f>
        <v>0</v>
      </c>
      <c r="BC18" s="180">
        <f>SUM(BC7:BC17)</f>
        <v>0</v>
      </c>
      <c r="BD18" s="180">
        <f>SUM(BD7:BD17)</f>
        <v>0</v>
      </c>
      <c r="BE18" s="180">
        <f>SUM(BE7:BE17)</f>
        <v>0</v>
      </c>
    </row>
    <row r="19" spans="1:104" x14ac:dyDescent="0.2">
      <c r="A19" s="152" t="s">
        <v>72</v>
      </c>
      <c r="B19" s="153" t="s">
        <v>100</v>
      </c>
      <c r="C19" s="154" t="s">
        <v>101</v>
      </c>
      <c r="D19" s="155"/>
      <c r="E19" s="156"/>
      <c r="F19" s="156"/>
      <c r="G19" s="157"/>
      <c r="H19" s="158"/>
      <c r="I19" s="158"/>
      <c r="O19" s="159">
        <v>1</v>
      </c>
    </row>
    <row r="20" spans="1:104" x14ac:dyDescent="0.2">
      <c r="A20" s="160">
        <v>5</v>
      </c>
      <c r="B20" s="161" t="s">
        <v>102</v>
      </c>
      <c r="C20" s="162" t="s">
        <v>103</v>
      </c>
      <c r="D20" s="163" t="s">
        <v>104</v>
      </c>
      <c r="E20" s="164">
        <v>0.28799999999999998</v>
      </c>
      <c r="F20" s="193">
        <v>0</v>
      </c>
      <c r="G20" s="165">
        <f>E20*F20</f>
        <v>0</v>
      </c>
      <c r="O20" s="159">
        <v>2</v>
      </c>
      <c r="AA20" s="135">
        <v>1</v>
      </c>
      <c r="AB20" s="135">
        <v>1</v>
      </c>
      <c r="AC20" s="135">
        <v>1</v>
      </c>
      <c r="AZ20" s="135">
        <v>1</v>
      </c>
      <c r="BA20" s="135">
        <f>IF(AZ20=1,G20,0)</f>
        <v>0</v>
      </c>
      <c r="BB20" s="135">
        <f>IF(AZ20=2,G20,0)</f>
        <v>0</v>
      </c>
      <c r="BC20" s="135">
        <f>IF(AZ20=3,G20,0)</f>
        <v>0</v>
      </c>
      <c r="BD20" s="135">
        <f>IF(AZ20=4,G20,0)</f>
        <v>0</v>
      </c>
      <c r="BE20" s="135">
        <f>IF(AZ20=5,G20,0)</f>
        <v>0</v>
      </c>
      <c r="CA20" s="166">
        <v>1</v>
      </c>
      <c r="CB20" s="166">
        <v>1</v>
      </c>
      <c r="CZ20" s="135">
        <v>0</v>
      </c>
    </row>
    <row r="21" spans="1:104" x14ac:dyDescent="0.2">
      <c r="A21" s="167"/>
      <c r="B21" s="169"/>
      <c r="C21" s="226" t="s">
        <v>105</v>
      </c>
      <c r="D21" s="227"/>
      <c r="E21" s="170">
        <v>0.28799999999999998</v>
      </c>
      <c r="F21" s="171"/>
      <c r="G21" s="172"/>
      <c r="M21" s="168" t="s">
        <v>105</v>
      </c>
      <c r="O21" s="159"/>
    </row>
    <row r="22" spans="1:104" x14ac:dyDescent="0.2">
      <c r="A22" s="173"/>
      <c r="B22" s="174" t="s">
        <v>74</v>
      </c>
      <c r="C22" s="175" t="str">
        <f>CONCATENATE(B19," ",C19)</f>
        <v>96 Bourání konstrukcí</v>
      </c>
      <c r="D22" s="176"/>
      <c r="E22" s="177"/>
      <c r="F22" s="178"/>
      <c r="G22" s="179">
        <f>SUM(G19:G21)</f>
        <v>0</v>
      </c>
      <c r="O22" s="159">
        <v>4</v>
      </c>
      <c r="BA22" s="180">
        <f>SUM(BA19:BA21)</f>
        <v>0</v>
      </c>
      <c r="BB22" s="180">
        <f>SUM(BB19:BB21)</f>
        <v>0</v>
      </c>
      <c r="BC22" s="180">
        <f>SUM(BC19:BC21)</f>
        <v>0</v>
      </c>
      <c r="BD22" s="180">
        <f>SUM(BD19:BD21)</f>
        <v>0</v>
      </c>
      <c r="BE22" s="180">
        <f>SUM(BE19:BE21)</f>
        <v>0</v>
      </c>
    </row>
    <row r="23" spans="1:104" x14ac:dyDescent="0.2">
      <c r="A23" s="152" t="s">
        <v>72</v>
      </c>
      <c r="B23" s="153" t="s">
        <v>106</v>
      </c>
      <c r="C23" s="154" t="s">
        <v>107</v>
      </c>
      <c r="D23" s="155"/>
      <c r="E23" s="156"/>
      <c r="F23" s="156"/>
      <c r="G23" s="157"/>
      <c r="H23" s="158"/>
      <c r="I23" s="158"/>
      <c r="O23" s="159">
        <v>1</v>
      </c>
    </row>
    <row r="24" spans="1:104" x14ac:dyDescent="0.2">
      <c r="A24" s="160">
        <v>6</v>
      </c>
      <c r="B24" s="161" t="s">
        <v>108</v>
      </c>
      <c r="C24" s="162" t="s">
        <v>109</v>
      </c>
      <c r="D24" s="163" t="s">
        <v>110</v>
      </c>
      <c r="E24" s="164">
        <v>7.9130000000000003</v>
      </c>
      <c r="F24" s="193">
        <v>0</v>
      </c>
      <c r="G24" s="165">
        <f>E24*F24</f>
        <v>0</v>
      </c>
      <c r="O24" s="159">
        <v>2</v>
      </c>
      <c r="AA24" s="135">
        <v>7</v>
      </c>
      <c r="AB24" s="135">
        <v>1</v>
      </c>
      <c r="AC24" s="135">
        <v>2</v>
      </c>
      <c r="AZ24" s="135">
        <v>1</v>
      </c>
      <c r="BA24" s="135">
        <f>IF(AZ24=1,G24,0)</f>
        <v>0</v>
      </c>
      <c r="BB24" s="135">
        <f>IF(AZ24=2,G24,0)</f>
        <v>0</v>
      </c>
      <c r="BC24" s="135">
        <f>IF(AZ24=3,G24,0)</f>
        <v>0</v>
      </c>
      <c r="BD24" s="135">
        <f>IF(AZ24=4,G24,0)</f>
        <v>0</v>
      </c>
      <c r="BE24" s="135">
        <f>IF(AZ24=5,G24,0)</f>
        <v>0</v>
      </c>
      <c r="CA24" s="166">
        <v>7</v>
      </c>
      <c r="CB24" s="166">
        <v>1</v>
      </c>
      <c r="CZ24" s="135">
        <v>0</v>
      </c>
    </row>
    <row r="25" spans="1:104" x14ac:dyDescent="0.2">
      <c r="A25" s="173"/>
      <c r="B25" s="174" t="s">
        <v>74</v>
      </c>
      <c r="C25" s="175" t="str">
        <f>CONCATENATE(B23," ",C23)</f>
        <v>99 Staveništní přesun hmot</v>
      </c>
      <c r="D25" s="176"/>
      <c r="E25" s="177"/>
      <c r="F25" s="178"/>
      <c r="G25" s="179">
        <f>SUM(G23:G24)</f>
        <v>0</v>
      </c>
      <c r="O25" s="159">
        <v>4</v>
      </c>
      <c r="BA25" s="180">
        <f>SUM(BA23:BA24)</f>
        <v>0</v>
      </c>
      <c r="BB25" s="180">
        <f>SUM(BB23:BB24)</f>
        <v>0</v>
      </c>
      <c r="BC25" s="180">
        <f>SUM(BC23:BC24)</f>
        <v>0</v>
      </c>
      <c r="BD25" s="180">
        <f>SUM(BD23:BD24)</f>
        <v>0</v>
      </c>
      <c r="BE25" s="180">
        <f>SUM(BE23:BE24)</f>
        <v>0</v>
      </c>
    </row>
    <row r="26" spans="1:104" x14ac:dyDescent="0.2">
      <c r="A26" s="152" t="s">
        <v>72</v>
      </c>
      <c r="B26" s="153" t="s">
        <v>111</v>
      </c>
      <c r="C26" s="154" t="s">
        <v>112</v>
      </c>
      <c r="D26" s="155"/>
      <c r="E26" s="156"/>
      <c r="F26" s="156"/>
      <c r="G26" s="157"/>
      <c r="H26" s="158"/>
      <c r="I26" s="158"/>
      <c r="O26" s="159">
        <v>1</v>
      </c>
    </row>
    <row r="27" spans="1:104" x14ac:dyDescent="0.2">
      <c r="A27" s="160">
        <v>7</v>
      </c>
      <c r="B27" s="161" t="s">
        <v>113</v>
      </c>
      <c r="C27" s="162" t="s">
        <v>114</v>
      </c>
      <c r="D27" s="163" t="s">
        <v>87</v>
      </c>
      <c r="E27" s="164">
        <v>84</v>
      </c>
      <c r="F27" s="193">
        <v>0</v>
      </c>
      <c r="G27" s="165">
        <f>E27*F27</f>
        <v>0</v>
      </c>
      <c r="O27" s="159">
        <v>2</v>
      </c>
      <c r="AA27" s="135">
        <v>1</v>
      </c>
      <c r="AB27" s="135">
        <v>7</v>
      </c>
      <c r="AC27" s="135">
        <v>7</v>
      </c>
      <c r="AZ27" s="135">
        <v>2</v>
      </c>
      <c r="BA27" s="135">
        <f>IF(AZ27=1,G27,0)</f>
        <v>0</v>
      </c>
      <c r="BB27" s="135">
        <f>IF(AZ27=2,G27,0)</f>
        <v>0</v>
      </c>
      <c r="BC27" s="135">
        <f>IF(AZ27=3,G27,0)</f>
        <v>0</v>
      </c>
      <c r="BD27" s="135">
        <f>IF(AZ27=4,G27,0)</f>
        <v>0</v>
      </c>
      <c r="BE27" s="135">
        <f>IF(AZ27=5,G27,0)</f>
        <v>0</v>
      </c>
      <c r="CA27" s="166">
        <v>1</v>
      </c>
      <c r="CB27" s="166">
        <v>7</v>
      </c>
      <c r="CZ27" s="135">
        <v>0</v>
      </c>
    </row>
    <row r="28" spans="1:104" x14ac:dyDescent="0.2">
      <c r="A28" s="167"/>
      <c r="B28" s="169"/>
      <c r="C28" s="226" t="s">
        <v>115</v>
      </c>
      <c r="D28" s="227"/>
      <c r="E28" s="170">
        <v>84</v>
      </c>
      <c r="F28" s="171"/>
      <c r="G28" s="172"/>
      <c r="M28" s="168" t="s">
        <v>115</v>
      </c>
      <c r="O28" s="159"/>
    </row>
    <row r="29" spans="1:104" x14ac:dyDescent="0.2">
      <c r="A29" s="160">
        <v>8</v>
      </c>
      <c r="B29" s="161" t="s">
        <v>116</v>
      </c>
      <c r="C29" s="162" t="s">
        <v>117</v>
      </c>
      <c r="D29" s="163" t="s">
        <v>118</v>
      </c>
      <c r="E29" s="164">
        <v>6</v>
      </c>
      <c r="F29" s="193">
        <v>0</v>
      </c>
      <c r="G29" s="165">
        <f t="shared" ref="G29:G37" si="0">E29*F29</f>
        <v>0</v>
      </c>
      <c r="O29" s="159">
        <v>2</v>
      </c>
      <c r="AA29" s="135">
        <v>1</v>
      </c>
      <c r="AB29" s="135">
        <v>7</v>
      </c>
      <c r="AC29" s="135">
        <v>7</v>
      </c>
      <c r="AZ29" s="135">
        <v>2</v>
      </c>
      <c r="BA29" s="135">
        <f t="shared" ref="BA29:BA37" si="1">IF(AZ29=1,G29,0)</f>
        <v>0</v>
      </c>
      <c r="BB29" s="135">
        <f t="shared" ref="BB29:BB37" si="2">IF(AZ29=2,G29,0)</f>
        <v>0</v>
      </c>
      <c r="BC29" s="135">
        <f t="shared" ref="BC29:BC37" si="3">IF(AZ29=3,G29,0)</f>
        <v>0</v>
      </c>
      <c r="BD29" s="135">
        <f t="shared" ref="BD29:BD37" si="4">IF(AZ29=4,G29,0)</f>
        <v>0</v>
      </c>
      <c r="BE29" s="135">
        <f t="shared" ref="BE29:BE37" si="5">IF(AZ29=5,G29,0)</f>
        <v>0</v>
      </c>
      <c r="CA29" s="166">
        <v>1</v>
      </c>
      <c r="CB29" s="166">
        <v>7</v>
      </c>
      <c r="CZ29" s="135">
        <v>0</v>
      </c>
    </row>
    <row r="30" spans="1:104" x14ac:dyDescent="0.2">
      <c r="A30" s="160">
        <v>9</v>
      </c>
      <c r="B30" s="161" t="s">
        <v>119</v>
      </c>
      <c r="C30" s="162" t="s">
        <v>120</v>
      </c>
      <c r="D30" s="163" t="s">
        <v>87</v>
      </c>
      <c r="E30" s="164">
        <v>40</v>
      </c>
      <c r="F30" s="193">
        <v>0</v>
      </c>
      <c r="G30" s="165">
        <f t="shared" si="0"/>
        <v>0</v>
      </c>
      <c r="O30" s="159">
        <v>2</v>
      </c>
      <c r="AA30" s="135">
        <v>1</v>
      </c>
      <c r="AB30" s="135">
        <v>7</v>
      </c>
      <c r="AC30" s="135">
        <v>7</v>
      </c>
      <c r="AZ30" s="135">
        <v>2</v>
      </c>
      <c r="BA30" s="135">
        <f t="shared" si="1"/>
        <v>0</v>
      </c>
      <c r="BB30" s="135">
        <f t="shared" si="2"/>
        <v>0</v>
      </c>
      <c r="BC30" s="135">
        <f t="shared" si="3"/>
        <v>0</v>
      </c>
      <c r="BD30" s="135">
        <f t="shared" si="4"/>
        <v>0</v>
      </c>
      <c r="BE30" s="135">
        <f t="shared" si="5"/>
        <v>0</v>
      </c>
      <c r="CA30" s="166">
        <v>1</v>
      </c>
      <c r="CB30" s="166">
        <v>7</v>
      </c>
      <c r="CZ30" s="135">
        <v>0</v>
      </c>
    </row>
    <row r="31" spans="1:104" x14ac:dyDescent="0.2">
      <c r="A31" s="160">
        <v>10</v>
      </c>
      <c r="B31" s="161" t="s">
        <v>121</v>
      </c>
      <c r="C31" s="162" t="s">
        <v>122</v>
      </c>
      <c r="D31" s="163" t="s">
        <v>87</v>
      </c>
      <c r="E31" s="164">
        <v>7</v>
      </c>
      <c r="F31" s="193">
        <v>0</v>
      </c>
      <c r="G31" s="165">
        <f t="shared" si="0"/>
        <v>0</v>
      </c>
      <c r="O31" s="159">
        <v>2</v>
      </c>
      <c r="AA31" s="135">
        <v>1</v>
      </c>
      <c r="AB31" s="135">
        <v>7</v>
      </c>
      <c r="AC31" s="135">
        <v>7</v>
      </c>
      <c r="AZ31" s="135">
        <v>2</v>
      </c>
      <c r="BA31" s="135">
        <f t="shared" si="1"/>
        <v>0</v>
      </c>
      <c r="BB31" s="135">
        <f t="shared" si="2"/>
        <v>0</v>
      </c>
      <c r="BC31" s="135">
        <f t="shared" si="3"/>
        <v>0</v>
      </c>
      <c r="BD31" s="135">
        <f t="shared" si="4"/>
        <v>0</v>
      </c>
      <c r="BE31" s="135">
        <f t="shared" si="5"/>
        <v>0</v>
      </c>
      <c r="CA31" s="166">
        <v>1</v>
      </c>
      <c r="CB31" s="166">
        <v>7</v>
      </c>
      <c r="CZ31" s="135">
        <v>3.4000000000000002E-4</v>
      </c>
    </row>
    <row r="32" spans="1:104" x14ac:dyDescent="0.2">
      <c r="A32" s="160">
        <v>11</v>
      </c>
      <c r="B32" s="161" t="s">
        <v>123</v>
      </c>
      <c r="C32" s="162" t="s">
        <v>124</v>
      </c>
      <c r="D32" s="163" t="s">
        <v>87</v>
      </c>
      <c r="E32" s="164">
        <v>40</v>
      </c>
      <c r="F32" s="193">
        <v>0</v>
      </c>
      <c r="G32" s="165">
        <f t="shared" si="0"/>
        <v>0</v>
      </c>
      <c r="O32" s="159">
        <v>2</v>
      </c>
      <c r="AA32" s="135">
        <v>1</v>
      </c>
      <c r="AB32" s="135">
        <v>7</v>
      </c>
      <c r="AC32" s="135">
        <v>7</v>
      </c>
      <c r="AZ32" s="135">
        <v>2</v>
      </c>
      <c r="BA32" s="135">
        <f t="shared" si="1"/>
        <v>0</v>
      </c>
      <c r="BB32" s="135">
        <f t="shared" si="2"/>
        <v>0</v>
      </c>
      <c r="BC32" s="135">
        <f t="shared" si="3"/>
        <v>0</v>
      </c>
      <c r="BD32" s="135">
        <f t="shared" si="4"/>
        <v>0</v>
      </c>
      <c r="BE32" s="135">
        <f t="shared" si="5"/>
        <v>0</v>
      </c>
      <c r="CA32" s="166">
        <v>1</v>
      </c>
      <c r="CB32" s="166">
        <v>7</v>
      </c>
      <c r="CZ32" s="135">
        <v>3.8000000000000002E-4</v>
      </c>
    </row>
    <row r="33" spans="1:104" x14ac:dyDescent="0.2">
      <c r="A33" s="160">
        <v>12</v>
      </c>
      <c r="B33" s="161" t="s">
        <v>125</v>
      </c>
      <c r="C33" s="162" t="s">
        <v>126</v>
      </c>
      <c r="D33" s="163" t="s">
        <v>87</v>
      </c>
      <c r="E33" s="164">
        <v>90</v>
      </c>
      <c r="F33" s="193">
        <v>0</v>
      </c>
      <c r="G33" s="165">
        <f t="shared" si="0"/>
        <v>0</v>
      </c>
      <c r="O33" s="159">
        <v>2</v>
      </c>
      <c r="AA33" s="135">
        <v>1</v>
      </c>
      <c r="AB33" s="135">
        <v>7</v>
      </c>
      <c r="AC33" s="135">
        <v>7</v>
      </c>
      <c r="AZ33" s="135">
        <v>2</v>
      </c>
      <c r="BA33" s="135">
        <f t="shared" si="1"/>
        <v>0</v>
      </c>
      <c r="BB33" s="135">
        <f t="shared" si="2"/>
        <v>0</v>
      </c>
      <c r="BC33" s="135">
        <f t="shared" si="3"/>
        <v>0</v>
      </c>
      <c r="BD33" s="135">
        <f t="shared" si="4"/>
        <v>0</v>
      </c>
      <c r="BE33" s="135">
        <f t="shared" si="5"/>
        <v>0</v>
      </c>
      <c r="CA33" s="166">
        <v>1</v>
      </c>
      <c r="CB33" s="166">
        <v>7</v>
      </c>
      <c r="CZ33" s="135">
        <v>4.6999999999999999E-4</v>
      </c>
    </row>
    <row r="34" spans="1:104" x14ac:dyDescent="0.2">
      <c r="A34" s="160">
        <v>13</v>
      </c>
      <c r="B34" s="161" t="s">
        <v>127</v>
      </c>
      <c r="C34" s="162" t="s">
        <v>128</v>
      </c>
      <c r="D34" s="163" t="s">
        <v>87</v>
      </c>
      <c r="E34" s="164">
        <v>30</v>
      </c>
      <c r="F34" s="193">
        <v>0</v>
      </c>
      <c r="G34" s="165">
        <f t="shared" si="0"/>
        <v>0</v>
      </c>
      <c r="O34" s="159">
        <v>2</v>
      </c>
      <c r="AA34" s="135">
        <v>1</v>
      </c>
      <c r="AB34" s="135">
        <v>7</v>
      </c>
      <c r="AC34" s="135">
        <v>7</v>
      </c>
      <c r="AZ34" s="135">
        <v>2</v>
      </c>
      <c r="BA34" s="135">
        <f t="shared" si="1"/>
        <v>0</v>
      </c>
      <c r="BB34" s="135">
        <f t="shared" si="2"/>
        <v>0</v>
      </c>
      <c r="BC34" s="135">
        <f t="shared" si="3"/>
        <v>0</v>
      </c>
      <c r="BD34" s="135">
        <f t="shared" si="4"/>
        <v>0</v>
      </c>
      <c r="BE34" s="135">
        <f t="shared" si="5"/>
        <v>0</v>
      </c>
      <c r="CA34" s="166">
        <v>1</v>
      </c>
      <c r="CB34" s="166">
        <v>7</v>
      </c>
      <c r="CZ34" s="135">
        <v>6.9999999999999999E-4</v>
      </c>
    </row>
    <row r="35" spans="1:104" x14ac:dyDescent="0.2">
      <c r="A35" s="160">
        <v>14</v>
      </c>
      <c r="B35" s="161" t="s">
        <v>129</v>
      </c>
      <c r="C35" s="162" t="s">
        <v>130</v>
      </c>
      <c r="D35" s="163" t="s">
        <v>87</v>
      </c>
      <c r="E35" s="164">
        <v>110</v>
      </c>
      <c r="F35" s="193">
        <v>0</v>
      </c>
      <c r="G35" s="165">
        <f t="shared" si="0"/>
        <v>0</v>
      </c>
      <c r="O35" s="159">
        <v>2</v>
      </c>
      <c r="AA35" s="135">
        <v>1</v>
      </c>
      <c r="AB35" s="135">
        <v>7</v>
      </c>
      <c r="AC35" s="135">
        <v>7</v>
      </c>
      <c r="AZ35" s="135">
        <v>2</v>
      </c>
      <c r="BA35" s="135">
        <f t="shared" si="1"/>
        <v>0</v>
      </c>
      <c r="BB35" s="135">
        <f t="shared" si="2"/>
        <v>0</v>
      </c>
      <c r="BC35" s="135">
        <f t="shared" si="3"/>
        <v>0</v>
      </c>
      <c r="BD35" s="135">
        <f t="shared" si="4"/>
        <v>0</v>
      </c>
      <c r="BE35" s="135">
        <f t="shared" si="5"/>
        <v>0</v>
      </c>
      <c r="CA35" s="166">
        <v>1</v>
      </c>
      <c r="CB35" s="166">
        <v>7</v>
      </c>
      <c r="CZ35" s="135">
        <v>1.31E-3</v>
      </c>
    </row>
    <row r="36" spans="1:104" x14ac:dyDescent="0.2">
      <c r="A36" s="160">
        <v>15</v>
      </c>
      <c r="B36" s="161" t="s">
        <v>131</v>
      </c>
      <c r="C36" s="162" t="s">
        <v>132</v>
      </c>
      <c r="D36" s="163" t="s">
        <v>87</v>
      </c>
      <c r="E36" s="164">
        <v>10</v>
      </c>
      <c r="F36" s="193">
        <v>0</v>
      </c>
      <c r="G36" s="165">
        <f t="shared" si="0"/>
        <v>0</v>
      </c>
      <c r="O36" s="159">
        <v>2</v>
      </c>
      <c r="AA36" s="135">
        <v>1</v>
      </c>
      <c r="AB36" s="135">
        <v>7</v>
      </c>
      <c r="AC36" s="135">
        <v>7</v>
      </c>
      <c r="AZ36" s="135">
        <v>2</v>
      </c>
      <c r="BA36" s="135">
        <f t="shared" si="1"/>
        <v>0</v>
      </c>
      <c r="BB36" s="135">
        <f t="shared" si="2"/>
        <v>0</v>
      </c>
      <c r="BC36" s="135">
        <f t="shared" si="3"/>
        <v>0</v>
      </c>
      <c r="BD36" s="135">
        <f t="shared" si="4"/>
        <v>0</v>
      </c>
      <c r="BE36" s="135">
        <f t="shared" si="5"/>
        <v>0</v>
      </c>
      <c r="CA36" s="166">
        <v>1</v>
      </c>
      <c r="CB36" s="166">
        <v>7</v>
      </c>
      <c r="CZ36" s="135">
        <v>1.8500000000000001E-3</v>
      </c>
    </row>
    <row r="37" spans="1:104" x14ac:dyDescent="0.2">
      <c r="A37" s="160">
        <v>16</v>
      </c>
      <c r="B37" s="161" t="s">
        <v>133</v>
      </c>
      <c r="C37" s="162" t="s">
        <v>134</v>
      </c>
      <c r="D37" s="163" t="s">
        <v>118</v>
      </c>
      <c r="E37" s="164">
        <v>6</v>
      </c>
      <c r="F37" s="193">
        <v>0</v>
      </c>
      <c r="G37" s="165">
        <f t="shared" si="0"/>
        <v>0</v>
      </c>
      <c r="O37" s="159">
        <v>2</v>
      </c>
      <c r="AA37" s="135">
        <v>1</v>
      </c>
      <c r="AB37" s="135">
        <v>7</v>
      </c>
      <c r="AC37" s="135">
        <v>7</v>
      </c>
      <c r="AZ37" s="135">
        <v>2</v>
      </c>
      <c r="BA37" s="135">
        <f t="shared" si="1"/>
        <v>0</v>
      </c>
      <c r="BB37" s="135">
        <f t="shared" si="2"/>
        <v>0</v>
      </c>
      <c r="BC37" s="135">
        <f t="shared" si="3"/>
        <v>0</v>
      </c>
      <c r="BD37" s="135">
        <f t="shared" si="4"/>
        <v>0</v>
      </c>
      <c r="BE37" s="135">
        <f t="shared" si="5"/>
        <v>0</v>
      </c>
      <c r="CA37" s="166">
        <v>1</v>
      </c>
      <c r="CB37" s="166">
        <v>7</v>
      </c>
      <c r="CZ37" s="135">
        <v>0</v>
      </c>
    </row>
    <row r="38" spans="1:104" x14ac:dyDescent="0.2">
      <c r="A38" s="167"/>
      <c r="B38" s="169"/>
      <c r="C38" s="226" t="s">
        <v>135</v>
      </c>
      <c r="D38" s="227"/>
      <c r="E38" s="170">
        <v>3</v>
      </c>
      <c r="F38" s="171"/>
      <c r="G38" s="172"/>
      <c r="M38" s="168" t="s">
        <v>135</v>
      </c>
      <c r="O38" s="159"/>
    </row>
    <row r="39" spans="1:104" x14ac:dyDescent="0.2">
      <c r="A39" s="167"/>
      <c r="B39" s="169"/>
      <c r="C39" s="226" t="s">
        <v>136</v>
      </c>
      <c r="D39" s="227"/>
      <c r="E39" s="170">
        <v>3</v>
      </c>
      <c r="F39" s="171"/>
      <c r="G39" s="172"/>
      <c r="M39" s="168" t="s">
        <v>136</v>
      </c>
      <c r="O39" s="159"/>
    </row>
    <row r="40" spans="1:104" x14ac:dyDescent="0.2">
      <c r="A40" s="160">
        <v>17</v>
      </c>
      <c r="B40" s="161" t="s">
        <v>137</v>
      </c>
      <c r="C40" s="162" t="s">
        <v>138</v>
      </c>
      <c r="D40" s="163" t="s">
        <v>118</v>
      </c>
      <c r="E40" s="164">
        <v>36</v>
      </c>
      <c r="F40" s="193">
        <v>0</v>
      </c>
      <c r="G40" s="165">
        <f>E40*F40</f>
        <v>0</v>
      </c>
      <c r="O40" s="159">
        <v>2</v>
      </c>
      <c r="AA40" s="135">
        <v>1</v>
      </c>
      <c r="AB40" s="135">
        <v>7</v>
      </c>
      <c r="AC40" s="135">
        <v>7</v>
      </c>
      <c r="AZ40" s="135">
        <v>2</v>
      </c>
      <c r="BA40" s="135">
        <f>IF(AZ40=1,G40,0)</f>
        <v>0</v>
      </c>
      <c r="BB40" s="135">
        <f>IF(AZ40=2,G40,0)</f>
        <v>0</v>
      </c>
      <c r="BC40" s="135">
        <f>IF(AZ40=3,G40,0)</f>
        <v>0</v>
      </c>
      <c r="BD40" s="135">
        <f>IF(AZ40=4,G40,0)</f>
        <v>0</v>
      </c>
      <c r="BE40" s="135">
        <f>IF(AZ40=5,G40,0)</f>
        <v>0</v>
      </c>
      <c r="CA40" s="166">
        <v>1</v>
      </c>
      <c r="CB40" s="166">
        <v>7</v>
      </c>
      <c r="CZ40" s="135">
        <v>0</v>
      </c>
    </row>
    <row r="41" spans="1:104" x14ac:dyDescent="0.2">
      <c r="A41" s="167"/>
      <c r="B41" s="169"/>
      <c r="C41" s="226" t="s">
        <v>139</v>
      </c>
      <c r="D41" s="227"/>
      <c r="E41" s="170">
        <v>36</v>
      </c>
      <c r="F41" s="171"/>
      <c r="G41" s="172"/>
      <c r="M41" s="168" t="s">
        <v>139</v>
      </c>
      <c r="O41" s="159"/>
    </row>
    <row r="42" spans="1:104" x14ac:dyDescent="0.2">
      <c r="A42" s="160">
        <v>18</v>
      </c>
      <c r="B42" s="161" t="s">
        <v>140</v>
      </c>
      <c r="C42" s="162" t="s">
        <v>141</v>
      </c>
      <c r="D42" s="163" t="s">
        <v>118</v>
      </c>
      <c r="E42" s="164">
        <v>25</v>
      </c>
      <c r="F42" s="193">
        <v>0</v>
      </c>
      <c r="G42" s="165">
        <f>E42*F42</f>
        <v>0</v>
      </c>
      <c r="O42" s="159">
        <v>2</v>
      </c>
      <c r="AA42" s="135">
        <v>1</v>
      </c>
      <c r="AB42" s="135">
        <v>7</v>
      </c>
      <c r="AC42" s="135">
        <v>7</v>
      </c>
      <c r="AZ42" s="135">
        <v>2</v>
      </c>
      <c r="BA42" s="135">
        <f>IF(AZ42=1,G42,0)</f>
        <v>0</v>
      </c>
      <c r="BB42" s="135">
        <f>IF(AZ42=2,G42,0)</f>
        <v>0</v>
      </c>
      <c r="BC42" s="135">
        <f>IF(AZ42=3,G42,0)</f>
        <v>0</v>
      </c>
      <c r="BD42" s="135">
        <f>IF(AZ42=4,G42,0)</f>
        <v>0</v>
      </c>
      <c r="BE42" s="135">
        <f>IF(AZ42=5,G42,0)</f>
        <v>0</v>
      </c>
      <c r="CA42" s="166">
        <v>1</v>
      </c>
      <c r="CB42" s="166">
        <v>7</v>
      </c>
      <c r="CZ42" s="135">
        <v>0</v>
      </c>
    </row>
    <row r="43" spans="1:104" x14ac:dyDescent="0.2">
      <c r="A43" s="167"/>
      <c r="B43" s="169"/>
      <c r="C43" s="226" t="s">
        <v>142</v>
      </c>
      <c r="D43" s="227"/>
      <c r="E43" s="170">
        <v>17</v>
      </c>
      <c r="F43" s="171"/>
      <c r="G43" s="172"/>
      <c r="M43" s="168" t="s">
        <v>142</v>
      </c>
      <c r="O43" s="159"/>
    </row>
    <row r="44" spans="1:104" x14ac:dyDescent="0.2">
      <c r="A44" s="167"/>
      <c r="B44" s="169"/>
      <c r="C44" s="226" t="s">
        <v>143</v>
      </c>
      <c r="D44" s="227"/>
      <c r="E44" s="170">
        <v>4</v>
      </c>
      <c r="F44" s="171"/>
      <c r="G44" s="172"/>
      <c r="M44" s="168" t="s">
        <v>143</v>
      </c>
      <c r="O44" s="159"/>
    </row>
    <row r="45" spans="1:104" x14ac:dyDescent="0.2">
      <c r="A45" s="167"/>
      <c r="B45" s="169"/>
      <c r="C45" s="226" t="s">
        <v>144</v>
      </c>
      <c r="D45" s="227"/>
      <c r="E45" s="170">
        <v>4</v>
      </c>
      <c r="F45" s="171"/>
      <c r="G45" s="172"/>
      <c r="M45" s="168" t="s">
        <v>144</v>
      </c>
      <c r="O45" s="159"/>
    </row>
    <row r="46" spans="1:104" x14ac:dyDescent="0.2">
      <c r="A46" s="160">
        <v>19</v>
      </c>
      <c r="B46" s="161" t="s">
        <v>145</v>
      </c>
      <c r="C46" s="162" t="s">
        <v>146</v>
      </c>
      <c r="D46" s="163" t="s">
        <v>118</v>
      </c>
      <c r="E46" s="164">
        <v>20</v>
      </c>
      <c r="F46" s="193">
        <v>0</v>
      </c>
      <c r="G46" s="165">
        <f>E46*F46</f>
        <v>0</v>
      </c>
      <c r="O46" s="159">
        <v>2</v>
      </c>
      <c r="AA46" s="135">
        <v>1</v>
      </c>
      <c r="AB46" s="135">
        <v>7</v>
      </c>
      <c r="AC46" s="135">
        <v>7</v>
      </c>
      <c r="AZ46" s="135">
        <v>2</v>
      </c>
      <c r="BA46" s="135">
        <f>IF(AZ46=1,G46,0)</f>
        <v>0</v>
      </c>
      <c r="BB46" s="135">
        <f>IF(AZ46=2,G46,0)</f>
        <v>0</v>
      </c>
      <c r="BC46" s="135">
        <f>IF(AZ46=3,G46,0)</f>
        <v>0</v>
      </c>
      <c r="BD46" s="135">
        <f>IF(AZ46=4,G46,0)</f>
        <v>0</v>
      </c>
      <c r="BE46" s="135">
        <f>IF(AZ46=5,G46,0)</f>
        <v>0</v>
      </c>
      <c r="CA46" s="166">
        <v>1</v>
      </c>
      <c r="CB46" s="166">
        <v>7</v>
      </c>
      <c r="CZ46" s="135">
        <v>0</v>
      </c>
    </row>
    <row r="47" spans="1:104" x14ac:dyDescent="0.2">
      <c r="A47" s="167"/>
      <c r="B47" s="169"/>
      <c r="C47" s="226" t="s">
        <v>147</v>
      </c>
      <c r="D47" s="227"/>
      <c r="E47" s="170">
        <v>17</v>
      </c>
      <c r="F47" s="171"/>
      <c r="G47" s="172"/>
      <c r="M47" s="168" t="s">
        <v>147</v>
      </c>
      <c r="O47" s="159"/>
    </row>
    <row r="48" spans="1:104" x14ac:dyDescent="0.2">
      <c r="A48" s="167"/>
      <c r="B48" s="169"/>
      <c r="C48" s="226" t="s">
        <v>148</v>
      </c>
      <c r="D48" s="227"/>
      <c r="E48" s="170">
        <v>3</v>
      </c>
      <c r="F48" s="171"/>
      <c r="G48" s="172"/>
      <c r="M48" s="168" t="s">
        <v>148</v>
      </c>
      <c r="O48" s="159"/>
    </row>
    <row r="49" spans="1:104" x14ac:dyDescent="0.2">
      <c r="A49" s="160">
        <v>20</v>
      </c>
      <c r="B49" s="161" t="s">
        <v>149</v>
      </c>
      <c r="C49" s="162" t="s">
        <v>150</v>
      </c>
      <c r="D49" s="163" t="s">
        <v>118</v>
      </c>
      <c r="E49" s="164">
        <v>2</v>
      </c>
      <c r="F49" s="193">
        <v>0</v>
      </c>
      <c r="G49" s="165">
        <f>E49*F49</f>
        <v>0</v>
      </c>
      <c r="O49" s="159">
        <v>2</v>
      </c>
      <c r="AA49" s="135">
        <v>1</v>
      </c>
      <c r="AB49" s="135">
        <v>7</v>
      </c>
      <c r="AC49" s="135">
        <v>7</v>
      </c>
      <c r="AZ49" s="135">
        <v>2</v>
      </c>
      <c r="BA49" s="135">
        <f>IF(AZ49=1,G49,0)</f>
        <v>0</v>
      </c>
      <c r="BB49" s="135">
        <f>IF(AZ49=2,G49,0)</f>
        <v>0</v>
      </c>
      <c r="BC49" s="135">
        <f>IF(AZ49=3,G49,0)</f>
        <v>0</v>
      </c>
      <c r="BD49" s="135">
        <f>IF(AZ49=4,G49,0)</f>
        <v>0</v>
      </c>
      <c r="BE49" s="135">
        <f>IF(AZ49=5,G49,0)</f>
        <v>0</v>
      </c>
      <c r="CA49" s="166">
        <v>1</v>
      </c>
      <c r="CB49" s="166">
        <v>7</v>
      </c>
      <c r="CZ49" s="135">
        <v>4.8999999999999998E-4</v>
      </c>
    </row>
    <row r="50" spans="1:104" x14ac:dyDescent="0.2">
      <c r="A50" s="160">
        <v>21</v>
      </c>
      <c r="B50" s="161" t="s">
        <v>151</v>
      </c>
      <c r="C50" s="162" t="s">
        <v>152</v>
      </c>
      <c r="D50" s="163" t="s">
        <v>87</v>
      </c>
      <c r="E50" s="164">
        <v>280</v>
      </c>
      <c r="F50" s="193">
        <v>0</v>
      </c>
      <c r="G50" s="165">
        <f>E50*F50</f>
        <v>0</v>
      </c>
      <c r="O50" s="159">
        <v>2</v>
      </c>
      <c r="AA50" s="135">
        <v>1</v>
      </c>
      <c r="AB50" s="135">
        <v>0</v>
      </c>
      <c r="AC50" s="135">
        <v>0</v>
      </c>
      <c r="AZ50" s="135">
        <v>2</v>
      </c>
      <c r="BA50" s="135">
        <f>IF(AZ50=1,G50,0)</f>
        <v>0</v>
      </c>
      <c r="BB50" s="135">
        <f>IF(AZ50=2,G50,0)</f>
        <v>0</v>
      </c>
      <c r="BC50" s="135">
        <f>IF(AZ50=3,G50,0)</f>
        <v>0</v>
      </c>
      <c r="BD50" s="135">
        <f>IF(AZ50=4,G50,0)</f>
        <v>0</v>
      </c>
      <c r="BE50" s="135">
        <f>IF(AZ50=5,G50,0)</f>
        <v>0</v>
      </c>
      <c r="CA50" s="166">
        <v>1</v>
      </c>
      <c r="CB50" s="166">
        <v>0</v>
      </c>
      <c r="CZ50" s="135">
        <v>0</v>
      </c>
    </row>
    <row r="51" spans="1:104" x14ac:dyDescent="0.2">
      <c r="A51" s="167"/>
      <c r="B51" s="169"/>
      <c r="C51" s="226" t="s">
        <v>153</v>
      </c>
      <c r="D51" s="227"/>
      <c r="E51" s="170">
        <v>270</v>
      </c>
      <c r="F51" s="171"/>
      <c r="G51" s="172"/>
      <c r="M51" s="168" t="s">
        <v>153</v>
      </c>
      <c r="O51" s="159"/>
    </row>
    <row r="52" spans="1:104" x14ac:dyDescent="0.2">
      <c r="A52" s="167"/>
      <c r="B52" s="169"/>
      <c r="C52" s="226" t="s">
        <v>154</v>
      </c>
      <c r="D52" s="227"/>
      <c r="E52" s="170">
        <v>10</v>
      </c>
      <c r="F52" s="171"/>
      <c r="G52" s="172"/>
      <c r="M52" s="168">
        <v>10</v>
      </c>
      <c r="O52" s="159"/>
    </row>
    <row r="53" spans="1:104" x14ac:dyDescent="0.2">
      <c r="A53" s="160">
        <v>22</v>
      </c>
      <c r="B53" s="161" t="s">
        <v>155</v>
      </c>
      <c r="C53" s="162" t="s">
        <v>156</v>
      </c>
      <c r="D53" s="163" t="s">
        <v>87</v>
      </c>
      <c r="E53" s="164">
        <v>6</v>
      </c>
      <c r="F53" s="193">
        <v>0</v>
      </c>
      <c r="G53" s="165"/>
      <c r="O53" s="159">
        <v>2</v>
      </c>
      <c r="AA53" s="135">
        <v>1</v>
      </c>
      <c r="AB53" s="135">
        <v>7</v>
      </c>
      <c r="AC53" s="135">
        <v>7</v>
      </c>
      <c r="AZ53" s="135">
        <v>2</v>
      </c>
      <c r="BA53" s="135">
        <f>IF(AZ53=1,G53,0)</f>
        <v>0</v>
      </c>
      <c r="BB53" s="135">
        <f>IF(AZ53=2,G53,0)</f>
        <v>0</v>
      </c>
      <c r="BC53" s="135">
        <f>IF(AZ53=3,G53,0)</f>
        <v>0</v>
      </c>
      <c r="BD53" s="135">
        <f>IF(AZ53=4,G53,0)</f>
        <v>0</v>
      </c>
      <c r="BE53" s="135">
        <f>IF(AZ53=5,G53,0)</f>
        <v>0</v>
      </c>
      <c r="CA53" s="166">
        <v>1</v>
      </c>
      <c r="CB53" s="166">
        <v>7</v>
      </c>
      <c r="CZ53" s="135">
        <v>0</v>
      </c>
    </row>
    <row r="54" spans="1:104" x14ac:dyDescent="0.2">
      <c r="A54" s="160">
        <v>23</v>
      </c>
      <c r="B54" s="161" t="s">
        <v>157</v>
      </c>
      <c r="C54" s="162" t="s">
        <v>158</v>
      </c>
      <c r="D54" s="163" t="s">
        <v>87</v>
      </c>
      <c r="E54" s="164">
        <v>40</v>
      </c>
      <c r="F54" s="193">
        <v>0</v>
      </c>
      <c r="G54" s="165">
        <f>E54*F54</f>
        <v>0</v>
      </c>
      <c r="O54" s="159">
        <v>2</v>
      </c>
      <c r="AA54" s="135">
        <v>1</v>
      </c>
      <c r="AB54" s="135">
        <v>7</v>
      </c>
      <c r="AC54" s="135">
        <v>7</v>
      </c>
      <c r="AZ54" s="135">
        <v>2</v>
      </c>
      <c r="BA54" s="135">
        <f>IF(AZ54=1,G54,0)</f>
        <v>0</v>
      </c>
      <c r="BB54" s="135">
        <f>IF(AZ54=2,G54,0)</f>
        <v>0</v>
      </c>
      <c r="BC54" s="135">
        <f>IF(AZ54=3,G54,0)</f>
        <v>0</v>
      </c>
      <c r="BD54" s="135">
        <f>IF(AZ54=4,G54,0)</f>
        <v>0</v>
      </c>
      <c r="BE54" s="135">
        <f>IF(AZ54=5,G54,0)</f>
        <v>0</v>
      </c>
      <c r="CA54" s="166">
        <v>1</v>
      </c>
      <c r="CB54" s="166">
        <v>7</v>
      </c>
      <c r="CZ54" s="135">
        <v>0</v>
      </c>
    </row>
    <row r="55" spans="1:104" x14ac:dyDescent="0.2">
      <c r="A55" s="160">
        <v>24</v>
      </c>
      <c r="B55" s="161" t="s">
        <v>159</v>
      </c>
      <c r="C55" s="162" t="s">
        <v>160</v>
      </c>
      <c r="D55" s="163" t="s">
        <v>161</v>
      </c>
      <c r="E55" s="164">
        <v>1</v>
      </c>
      <c r="F55" s="193">
        <v>0</v>
      </c>
      <c r="G55" s="165">
        <f>E55*F55</f>
        <v>0</v>
      </c>
      <c r="O55" s="159">
        <v>2</v>
      </c>
      <c r="AA55" s="135">
        <v>12</v>
      </c>
      <c r="AB55" s="135">
        <v>0</v>
      </c>
      <c r="AC55" s="135">
        <v>1</v>
      </c>
      <c r="AZ55" s="135">
        <v>2</v>
      </c>
      <c r="BA55" s="135">
        <f>IF(AZ55=1,G55,0)</f>
        <v>0</v>
      </c>
      <c r="BB55" s="135">
        <f>IF(AZ55=2,G55,0)</f>
        <v>0</v>
      </c>
      <c r="BC55" s="135">
        <f>IF(AZ55=3,G55,0)</f>
        <v>0</v>
      </c>
      <c r="BD55" s="135">
        <f>IF(AZ55=4,G55,0)</f>
        <v>0</v>
      </c>
      <c r="BE55" s="135">
        <f>IF(AZ55=5,G55,0)</f>
        <v>0</v>
      </c>
      <c r="CA55" s="166">
        <v>12</v>
      </c>
      <c r="CB55" s="166">
        <v>0</v>
      </c>
      <c r="CZ55" s="135">
        <v>0</v>
      </c>
    </row>
    <row r="56" spans="1:104" x14ac:dyDescent="0.2">
      <c r="A56" s="160">
        <v>25</v>
      </c>
      <c r="B56" s="161" t="s">
        <v>162</v>
      </c>
      <c r="C56" s="162" t="s">
        <v>163</v>
      </c>
      <c r="D56" s="163" t="s">
        <v>161</v>
      </c>
      <c r="E56" s="164">
        <v>1</v>
      </c>
      <c r="F56" s="193">
        <v>0</v>
      </c>
      <c r="G56" s="165"/>
      <c r="O56" s="159">
        <v>2</v>
      </c>
      <c r="AA56" s="135">
        <v>12</v>
      </c>
      <c r="AB56" s="135">
        <v>0</v>
      </c>
      <c r="AC56" s="135">
        <v>105</v>
      </c>
      <c r="AZ56" s="135">
        <v>2</v>
      </c>
      <c r="BA56" s="135">
        <f>IF(AZ56=1,G56,0)</f>
        <v>0</v>
      </c>
      <c r="BB56" s="135">
        <f>IF(AZ56=2,G56,0)</f>
        <v>0</v>
      </c>
      <c r="BC56" s="135">
        <f>IF(AZ56=3,G56,0)</f>
        <v>0</v>
      </c>
      <c r="BD56" s="135">
        <f>IF(AZ56=4,G56,0)</f>
        <v>0</v>
      </c>
      <c r="BE56" s="135">
        <f>IF(AZ56=5,G56,0)</f>
        <v>0</v>
      </c>
      <c r="CA56" s="166">
        <v>12</v>
      </c>
      <c r="CB56" s="166">
        <v>0</v>
      </c>
      <c r="CZ56" s="135">
        <v>0</v>
      </c>
    </row>
    <row r="57" spans="1:104" x14ac:dyDescent="0.2">
      <c r="A57" s="160">
        <v>26</v>
      </c>
      <c r="B57" s="161" t="s">
        <v>164</v>
      </c>
      <c r="C57" s="162" t="s">
        <v>165</v>
      </c>
      <c r="D57" s="163" t="s">
        <v>61</v>
      </c>
      <c r="E57" s="164">
        <v>1.9</v>
      </c>
      <c r="F57" s="164">
        <f>SUM(G27:G56)</f>
        <v>0</v>
      </c>
      <c r="G57" s="165">
        <f>E57*F57*0.01</f>
        <v>0</v>
      </c>
      <c r="O57" s="159">
        <v>2</v>
      </c>
      <c r="AA57" s="135">
        <v>7</v>
      </c>
      <c r="AB57" s="135">
        <v>1002</v>
      </c>
      <c r="AC57" s="135">
        <v>5</v>
      </c>
      <c r="AZ57" s="135">
        <v>2</v>
      </c>
      <c r="BA57" s="135">
        <f>IF(AZ57=1,G57,0)</f>
        <v>0</v>
      </c>
      <c r="BB57" s="135">
        <f>IF(AZ57=2,G57,0)</f>
        <v>0</v>
      </c>
      <c r="BC57" s="135">
        <f>IF(AZ57=3,G57,0)</f>
        <v>0</v>
      </c>
      <c r="BD57" s="135">
        <f>IF(AZ57=4,G57,0)</f>
        <v>0</v>
      </c>
      <c r="BE57" s="135">
        <f>IF(AZ57=5,G57,0)</f>
        <v>0</v>
      </c>
      <c r="CA57" s="166">
        <v>7</v>
      </c>
      <c r="CB57" s="166">
        <v>1002</v>
      </c>
      <c r="CZ57" s="135">
        <v>0</v>
      </c>
    </row>
    <row r="58" spans="1:104" x14ac:dyDescent="0.2">
      <c r="A58" s="173"/>
      <c r="B58" s="174" t="s">
        <v>74</v>
      </c>
      <c r="C58" s="175" t="str">
        <f>CONCATENATE(B26," ",C26)</f>
        <v>721 Vnitřní kanalizace</v>
      </c>
      <c r="D58" s="176"/>
      <c r="E58" s="177"/>
      <c r="F58" s="178"/>
      <c r="G58" s="179">
        <f>SUM(G26:G57)</f>
        <v>0</v>
      </c>
      <c r="O58" s="159">
        <v>4</v>
      </c>
      <c r="BA58" s="180">
        <f>SUM(BA26:BA57)</f>
        <v>0</v>
      </c>
      <c r="BB58" s="180">
        <f>SUM(BB26:BB57)</f>
        <v>0</v>
      </c>
      <c r="BC58" s="180">
        <f>SUM(BC26:BC57)</f>
        <v>0</v>
      </c>
      <c r="BD58" s="180">
        <f>SUM(BD26:BD57)</f>
        <v>0</v>
      </c>
      <c r="BE58" s="180">
        <f>SUM(BE26:BE57)</f>
        <v>0</v>
      </c>
    </row>
    <row r="59" spans="1:104" x14ac:dyDescent="0.2">
      <c r="A59" s="152" t="s">
        <v>72</v>
      </c>
      <c r="B59" s="153" t="s">
        <v>166</v>
      </c>
      <c r="C59" s="154" t="s">
        <v>167</v>
      </c>
      <c r="D59" s="155"/>
      <c r="E59" s="156"/>
      <c r="F59" s="156"/>
      <c r="G59" s="157"/>
      <c r="H59" s="158"/>
      <c r="I59" s="158"/>
      <c r="O59" s="159">
        <v>1</v>
      </c>
    </row>
    <row r="60" spans="1:104" x14ac:dyDescent="0.2">
      <c r="A60" s="160">
        <v>27</v>
      </c>
      <c r="B60" s="161" t="s">
        <v>168</v>
      </c>
      <c r="C60" s="162" t="s">
        <v>169</v>
      </c>
      <c r="D60" s="163" t="s">
        <v>87</v>
      </c>
      <c r="E60" s="164">
        <v>300</v>
      </c>
      <c r="F60" s="193">
        <v>0</v>
      </c>
      <c r="G60" s="165">
        <f t="shared" ref="G60:G66" si="6">E60*F60</f>
        <v>0</v>
      </c>
      <c r="O60" s="159">
        <v>2</v>
      </c>
      <c r="AA60" s="135">
        <v>1</v>
      </c>
      <c r="AB60" s="135">
        <v>7</v>
      </c>
      <c r="AC60" s="135">
        <v>7</v>
      </c>
      <c r="AZ60" s="135">
        <v>2</v>
      </c>
      <c r="BA60" s="135">
        <f t="shared" ref="BA60:BA66" si="7">IF(AZ60=1,G60,0)</f>
        <v>0</v>
      </c>
      <c r="BB60" s="135">
        <f t="shared" ref="BB60:BB66" si="8">IF(AZ60=2,G60,0)</f>
        <v>0</v>
      </c>
      <c r="BC60" s="135">
        <f t="shared" ref="BC60:BC66" si="9">IF(AZ60=3,G60,0)</f>
        <v>0</v>
      </c>
      <c r="BD60" s="135">
        <f t="shared" ref="BD60:BD66" si="10">IF(AZ60=4,G60,0)</f>
        <v>0</v>
      </c>
      <c r="BE60" s="135">
        <f t="shared" ref="BE60:BE66" si="11">IF(AZ60=5,G60,0)</f>
        <v>0</v>
      </c>
      <c r="CA60" s="166">
        <v>1</v>
      </c>
      <c r="CB60" s="166">
        <v>7</v>
      </c>
      <c r="CZ60" s="135">
        <v>0</v>
      </c>
    </row>
    <row r="61" spans="1:104" x14ac:dyDescent="0.2">
      <c r="A61" s="160">
        <v>28</v>
      </c>
      <c r="B61" s="161" t="s">
        <v>170</v>
      </c>
      <c r="C61" s="162" t="s">
        <v>171</v>
      </c>
      <c r="D61" s="163" t="s">
        <v>87</v>
      </c>
      <c r="E61" s="164">
        <v>460</v>
      </c>
      <c r="F61" s="193">
        <v>0</v>
      </c>
      <c r="G61" s="165">
        <f t="shared" si="6"/>
        <v>0</v>
      </c>
      <c r="O61" s="159">
        <v>2</v>
      </c>
      <c r="AA61" s="135">
        <v>1</v>
      </c>
      <c r="AB61" s="135">
        <v>7</v>
      </c>
      <c r="AC61" s="135">
        <v>7</v>
      </c>
      <c r="AZ61" s="135">
        <v>2</v>
      </c>
      <c r="BA61" s="135">
        <f t="shared" si="7"/>
        <v>0</v>
      </c>
      <c r="BB61" s="135">
        <f t="shared" si="8"/>
        <v>0</v>
      </c>
      <c r="BC61" s="135">
        <f t="shared" si="9"/>
        <v>0</v>
      </c>
      <c r="BD61" s="135">
        <f t="shared" si="10"/>
        <v>0</v>
      </c>
      <c r="BE61" s="135">
        <f t="shared" si="11"/>
        <v>0</v>
      </c>
      <c r="CA61" s="166">
        <v>1</v>
      </c>
      <c r="CB61" s="166">
        <v>7</v>
      </c>
      <c r="CZ61" s="135">
        <v>3.9500000000000004E-3</v>
      </c>
    </row>
    <row r="62" spans="1:104" x14ac:dyDescent="0.2">
      <c r="A62" s="160">
        <v>29</v>
      </c>
      <c r="B62" s="161" t="s">
        <v>172</v>
      </c>
      <c r="C62" s="162" t="s">
        <v>173</v>
      </c>
      <c r="D62" s="163" t="s">
        <v>87</v>
      </c>
      <c r="E62" s="164">
        <v>80</v>
      </c>
      <c r="F62" s="193">
        <v>0</v>
      </c>
      <c r="G62" s="165">
        <f t="shared" si="6"/>
        <v>0</v>
      </c>
      <c r="O62" s="159">
        <v>2</v>
      </c>
      <c r="AA62" s="135">
        <v>1</v>
      </c>
      <c r="AB62" s="135">
        <v>7</v>
      </c>
      <c r="AC62" s="135">
        <v>7</v>
      </c>
      <c r="AZ62" s="135">
        <v>2</v>
      </c>
      <c r="BA62" s="135">
        <f t="shared" si="7"/>
        <v>0</v>
      </c>
      <c r="BB62" s="135">
        <f t="shared" si="8"/>
        <v>0</v>
      </c>
      <c r="BC62" s="135">
        <f t="shared" si="9"/>
        <v>0</v>
      </c>
      <c r="BD62" s="135">
        <f t="shared" si="10"/>
        <v>0</v>
      </c>
      <c r="BE62" s="135">
        <f t="shared" si="11"/>
        <v>0</v>
      </c>
      <c r="CA62" s="166">
        <v>1</v>
      </c>
      <c r="CB62" s="166">
        <v>7</v>
      </c>
      <c r="CZ62" s="135">
        <v>4.0299999999999997E-3</v>
      </c>
    </row>
    <row r="63" spans="1:104" x14ac:dyDescent="0.2">
      <c r="A63" s="160">
        <v>30</v>
      </c>
      <c r="B63" s="161" t="s">
        <v>174</v>
      </c>
      <c r="C63" s="162" t="s">
        <v>175</v>
      </c>
      <c r="D63" s="163" t="s">
        <v>87</v>
      </c>
      <c r="E63" s="164">
        <v>70</v>
      </c>
      <c r="F63" s="193">
        <v>0</v>
      </c>
      <c r="G63" s="165">
        <f t="shared" si="6"/>
        <v>0</v>
      </c>
      <c r="O63" s="159">
        <v>2</v>
      </c>
      <c r="AA63" s="135">
        <v>1</v>
      </c>
      <c r="AB63" s="135">
        <v>7</v>
      </c>
      <c r="AC63" s="135">
        <v>7</v>
      </c>
      <c r="AZ63" s="135">
        <v>2</v>
      </c>
      <c r="BA63" s="135">
        <f t="shared" si="7"/>
        <v>0</v>
      </c>
      <c r="BB63" s="135">
        <f t="shared" si="8"/>
        <v>0</v>
      </c>
      <c r="BC63" s="135">
        <f t="shared" si="9"/>
        <v>0</v>
      </c>
      <c r="BD63" s="135">
        <f t="shared" si="10"/>
        <v>0</v>
      </c>
      <c r="BE63" s="135">
        <f t="shared" si="11"/>
        <v>0</v>
      </c>
      <c r="CA63" s="166">
        <v>1</v>
      </c>
      <c r="CB63" s="166">
        <v>7</v>
      </c>
      <c r="CZ63" s="135">
        <v>5.2399999999999999E-3</v>
      </c>
    </row>
    <row r="64" spans="1:104" x14ac:dyDescent="0.2">
      <c r="A64" s="160">
        <v>31</v>
      </c>
      <c r="B64" s="161" t="s">
        <v>176</v>
      </c>
      <c r="C64" s="162" t="s">
        <v>177</v>
      </c>
      <c r="D64" s="163" t="s">
        <v>87</v>
      </c>
      <c r="E64" s="164">
        <v>40</v>
      </c>
      <c r="F64" s="193">
        <v>0</v>
      </c>
      <c r="G64" s="165">
        <f t="shared" si="6"/>
        <v>0</v>
      </c>
      <c r="O64" s="159">
        <v>2</v>
      </c>
      <c r="AA64" s="135">
        <v>1</v>
      </c>
      <c r="AB64" s="135">
        <v>7</v>
      </c>
      <c r="AC64" s="135">
        <v>7</v>
      </c>
      <c r="AZ64" s="135">
        <v>2</v>
      </c>
      <c r="BA64" s="135">
        <f t="shared" si="7"/>
        <v>0</v>
      </c>
      <c r="BB64" s="135">
        <f t="shared" si="8"/>
        <v>0</v>
      </c>
      <c r="BC64" s="135">
        <f t="shared" si="9"/>
        <v>0</v>
      </c>
      <c r="BD64" s="135">
        <f t="shared" si="10"/>
        <v>0</v>
      </c>
      <c r="BE64" s="135">
        <f t="shared" si="11"/>
        <v>0</v>
      </c>
      <c r="CA64" s="166">
        <v>1</v>
      </c>
      <c r="CB64" s="166">
        <v>7</v>
      </c>
      <c r="CZ64" s="135">
        <v>5.4400000000000004E-3</v>
      </c>
    </row>
    <row r="65" spans="1:104" x14ac:dyDescent="0.2">
      <c r="A65" s="160">
        <v>32</v>
      </c>
      <c r="B65" s="161" t="s">
        <v>178</v>
      </c>
      <c r="C65" s="162" t="s">
        <v>179</v>
      </c>
      <c r="D65" s="163" t="s">
        <v>87</v>
      </c>
      <c r="E65" s="164">
        <v>40</v>
      </c>
      <c r="F65" s="193">
        <v>0</v>
      </c>
      <c r="G65" s="165">
        <f t="shared" si="6"/>
        <v>0</v>
      </c>
      <c r="O65" s="159">
        <v>2</v>
      </c>
      <c r="AA65" s="135">
        <v>1</v>
      </c>
      <c r="AB65" s="135">
        <v>7</v>
      </c>
      <c r="AC65" s="135">
        <v>7</v>
      </c>
      <c r="AZ65" s="135">
        <v>2</v>
      </c>
      <c r="BA65" s="135">
        <f t="shared" si="7"/>
        <v>0</v>
      </c>
      <c r="BB65" s="135">
        <f t="shared" si="8"/>
        <v>0</v>
      </c>
      <c r="BC65" s="135">
        <f t="shared" si="9"/>
        <v>0</v>
      </c>
      <c r="BD65" s="135">
        <f t="shared" si="10"/>
        <v>0</v>
      </c>
      <c r="BE65" s="135">
        <f t="shared" si="11"/>
        <v>0</v>
      </c>
      <c r="CA65" s="166">
        <v>1</v>
      </c>
      <c r="CB65" s="166">
        <v>7</v>
      </c>
      <c r="CZ65" s="135">
        <v>5.7499999999999999E-3</v>
      </c>
    </row>
    <row r="66" spans="1:104" x14ac:dyDescent="0.2">
      <c r="A66" s="160">
        <v>33</v>
      </c>
      <c r="B66" s="161" t="s">
        <v>180</v>
      </c>
      <c r="C66" s="162" t="s">
        <v>181</v>
      </c>
      <c r="D66" s="163" t="s">
        <v>87</v>
      </c>
      <c r="E66" s="164">
        <v>540</v>
      </c>
      <c r="F66" s="193">
        <v>0</v>
      </c>
      <c r="G66" s="165">
        <f t="shared" si="6"/>
        <v>0</v>
      </c>
      <c r="O66" s="159">
        <v>2</v>
      </c>
      <c r="AA66" s="135">
        <v>1</v>
      </c>
      <c r="AB66" s="135">
        <v>7</v>
      </c>
      <c r="AC66" s="135">
        <v>7</v>
      </c>
      <c r="AZ66" s="135">
        <v>2</v>
      </c>
      <c r="BA66" s="135">
        <f t="shared" si="7"/>
        <v>0</v>
      </c>
      <c r="BB66" s="135">
        <f t="shared" si="8"/>
        <v>0</v>
      </c>
      <c r="BC66" s="135">
        <f t="shared" si="9"/>
        <v>0</v>
      </c>
      <c r="BD66" s="135">
        <f t="shared" si="10"/>
        <v>0</v>
      </c>
      <c r="BE66" s="135">
        <f t="shared" si="11"/>
        <v>0</v>
      </c>
      <c r="CA66" s="166">
        <v>1</v>
      </c>
      <c r="CB66" s="166">
        <v>7</v>
      </c>
      <c r="CZ66" s="135">
        <v>0</v>
      </c>
    </row>
    <row r="67" spans="1:104" x14ac:dyDescent="0.2">
      <c r="A67" s="167"/>
      <c r="B67" s="169"/>
      <c r="C67" s="226" t="s">
        <v>182</v>
      </c>
      <c r="D67" s="227"/>
      <c r="E67" s="170">
        <v>540</v>
      </c>
      <c r="F67" s="171"/>
      <c r="G67" s="172"/>
      <c r="M67" s="168" t="s">
        <v>182</v>
      </c>
      <c r="O67" s="159"/>
    </row>
    <row r="68" spans="1:104" x14ac:dyDescent="0.2">
      <c r="A68" s="160">
        <v>34</v>
      </c>
      <c r="B68" s="161" t="s">
        <v>183</v>
      </c>
      <c r="C68" s="162" t="s">
        <v>184</v>
      </c>
      <c r="D68" s="163" t="s">
        <v>87</v>
      </c>
      <c r="E68" s="164">
        <v>110</v>
      </c>
      <c r="F68" s="193">
        <v>0</v>
      </c>
      <c r="G68" s="165">
        <f>E68*F68</f>
        <v>0</v>
      </c>
      <c r="O68" s="159">
        <v>2</v>
      </c>
      <c r="AA68" s="135">
        <v>1</v>
      </c>
      <c r="AB68" s="135">
        <v>7</v>
      </c>
      <c r="AC68" s="135">
        <v>7</v>
      </c>
      <c r="AZ68" s="135">
        <v>2</v>
      </c>
      <c r="BA68" s="135">
        <f>IF(AZ68=1,G68,0)</f>
        <v>0</v>
      </c>
      <c r="BB68" s="135">
        <f>IF(AZ68=2,G68,0)</f>
        <v>0</v>
      </c>
      <c r="BC68" s="135">
        <f>IF(AZ68=3,G68,0)</f>
        <v>0</v>
      </c>
      <c r="BD68" s="135">
        <f>IF(AZ68=4,G68,0)</f>
        <v>0</v>
      </c>
      <c r="BE68" s="135">
        <f>IF(AZ68=5,G68,0)</f>
        <v>0</v>
      </c>
      <c r="CA68" s="166">
        <v>1</v>
      </c>
      <c r="CB68" s="166">
        <v>7</v>
      </c>
      <c r="CZ68" s="135">
        <v>0</v>
      </c>
    </row>
    <row r="69" spans="1:104" x14ac:dyDescent="0.2">
      <c r="A69" s="167"/>
      <c r="B69" s="169"/>
      <c r="C69" s="226" t="s">
        <v>185</v>
      </c>
      <c r="D69" s="227"/>
      <c r="E69" s="170">
        <v>110</v>
      </c>
      <c r="F69" s="171"/>
      <c r="G69" s="172"/>
      <c r="M69" s="168" t="s">
        <v>185</v>
      </c>
      <c r="O69" s="159"/>
    </row>
    <row r="70" spans="1:104" x14ac:dyDescent="0.2">
      <c r="A70" s="160">
        <v>35</v>
      </c>
      <c r="B70" s="161" t="s">
        <v>186</v>
      </c>
      <c r="C70" s="162" t="s">
        <v>187</v>
      </c>
      <c r="D70" s="163" t="s">
        <v>87</v>
      </c>
      <c r="E70" s="164">
        <v>40</v>
      </c>
      <c r="F70" s="193">
        <v>0</v>
      </c>
      <c r="G70" s="165">
        <f>E70*F70</f>
        <v>0</v>
      </c>
      <c r="O70" s="159">
        <v>2</v>
      </c>
      <c r="AA70" s="135">
        <v>1</v>
      </c>
      <c r="AB70" s="135">
        <v>7</v>
      </c>
      <c r="AC70" s="135">
        <v>7</v>
      </c>
      <c r="AZ70" s="135">
        <v>2</v>
      </c>
      <c r="BA70" s="135">
        <f>IF(AZ70=1,G70,0)</f>
        <v>0</v>
      </c>
      <c r="BB70" s="135">
        <f>IF(AZ70=2,G70,0)</f>
        <v>0</v>
      </c>
      <c r="BC70" s="135">
        <f>IF(AZ70=3,G70,0)</f>
        <v>0</v>
      </c>
      <c r="BD70" s="135">
        <f>IF(AZ70=4,G70,0)</f>
        <v>0</v>
      </c>
      <c r="BE70" s="135">
        <f>IF(AZ70=5,G70,0)</f>
        <v>0</v>
      </c>
      <c r="CA70" s="166">
        <v>1</v>
      </c>
      <c r="CB70" s="166">
        <v>7</v>
      </c>
      <c r="CZ70" s="135">
        <v>0</v>
      </c>
    </row>
    <row r="71" spans="1:104" x14ac:dyDescent="0.2">
      <c r="A71" s="160">
        <v>36</v>
      </c>
      <c r="B71" s="161" t="s">
        <v>188</v>
      </c>
      <c r="C71" s="162" t="s">
        <v>189</v>
      </c>
      <c r="D71" s="163" t="s">
        <v>118</v>
      </c>
      <c r="E71" s="164">
        <v>20</v>
      </c>
      <c r="F71" s="193">
        <v>0</v>
      </c>
      <c r="G71" s="165">
        <f>E71*F71</f>
        <v>0</v>
      </c>
      <c r="O71" s="159">
        <v>2</v>
      </c>
      <c r="AA71" s="135">
        <v>1</v>
      </c>
      <c r="AB71" s="135">
        <v>7</v>
      </c>
      <c r="AC71" s="135">
        <v>7</v>
      </c>
      <c r="AZ71" s="135">
        <v>2</v>
      </c>
      <c r="BA71" s="135">
        <f>IF(AZ71=1,G71,0)</f>
        <v>0</v>
      </c>
      <c r="BB71" s="135">
        <f>IF(AZ71=2,G71,0)</f>
        <v>0</v>
      </c>
      <c r="BC71" s="135">
        <f>IF(AZ71=3,G71,0)</f>
        <v>0</v>
      </c>
      <c r="BD71" s="135">
        <f>IF(AZ71=4,G71,0)</f>
        <v>0</v>
      </c>
      <c r="BE71" s="135">
        <f>IF(AZ71=5,G71,0)</f>
        <v>0</v>
      </c>
      <c r="CA71" s="166">
        <v>1</v>
      </c>
      <c r="CB71" s="166">
        <v>7</v>
      </c>
      <c r="CZ71" s="135">
        <v>0</v>
      </c>
    </row>
    <row r="72" spans="1:104" x14ac:dyDescent="0.2">
      <c r="A72" s="167"/>
      <c r="B72" s="169"/>
      <c r="C72" s="226" t="s">
        <v>147</v>
      </c>
      <c r="D72" s="227"/>
      <c r="E72" s="170">
        <v>17</v>
      </c>
      <c r="F72" s="171"/>
      <c r="G72" s="172"/>
      <c r="M72" s="168" t="s">
        <v>147</v>
      </c>
      <c r="O72" s="159"/>
    </row>
    <row r="73" spans="1:104" x14ac:dyDescent="0.2">
      <c r="A73" s="167"/>
      <c r="B73" s="169"/>
      <c r="C73" s="226" t="s">
        <v>148</v>
      </c>
      <c r="D73" s="227"/>
      <c r="E73" s="170">
        <v>3</v>
      </c>
      <c r="F73" s="171"/>
      <c r="G73" s="172"/>
      <c r="M73" s="168" t="s">
        <v>148</v>
      </c>
      <c r="O73" s="159"/>
    </row>
    <row r="74" spans="1:104" x14ac:dyDescent="0.2">
      <c r="A74" s="160">
        <v>37</v>
      </c>
      <c r="B74" s="161" t="s">
        <v>190</v>
      </c>
      <c r="C74" s="162" t="s">
        <v>191</v>
      </c>
      <c r="D74" s="163" t="s">
        <v>118</v>
      </c>
      <c r="E74" s="164">
        <v>3</v>
      </c>
      <c r="F74" s="193">
        <v>0</v>
      </c>
      <c r="G74" s="165">
        <f>E74*F74</f>
        <v>0</v>
      </c>
      <c r="O74" s="159">
        <v>2</v>
      </c>
      <c r="AA74" s="135">
        <v>1</v>
      </c>
      <c r="AB74" s="135">
        <v>7</v>
      </c>
      <c r="AC74" s="135">
        <v>7</v>
      </c>
      <c r="AZ74" s="135">
        <v>2</v>
      </c>
      <c r="BA74" s="135">
        <f>IF(AZ74=1,G74,0)</f>
        <v>0</v>
      </c>
      <c r="BB74" s="135">
        <f>IF(AZ74=2,G74,0)</f>
        <v>0</v>
      </c>
      <c r="BC74" s="135">
        <f>IF(AZ74=3,G74,0)</f>
        <v>0</v>
      </c>
      <c r="BD74" s="135">
        <f>IF(AZ74=4,G74,0)</f>
        <v>0</v>
      </c>
      <c r="BE74" s="135">
        <f>IF(AZ74=5,G74,0)</f>
        <v>0</v>
      </c>
      <c r="CA74" s="166">
        <v>1</v>
      </c>
      <c r="CB74" s="166">
        <v>7</v>
      </c>
      <c r="CZ74" s="135">
        <v>6.7000000000000002E-4</v>
      </c>
    </row>
    <row r="75" spans="1:104" x14ac:dyDescent="0.2">
      <c r="A75" s="167"/>
      <c r="B75" s="169"/>
      <c r="C75" s="226" t="s">
        <v>135</v>
      </c>
      <c r="D75" s="227"/>
      <c r="E75" s="170">
        <v>3</v>
      </c>
      <c r="F75" s="171"/>
      <c r="G75" s="172"/>
      <c r="M75" s="168" t="s">
        <v>135</v>
      </c>
      <c r="O75" s="159"/>
    </row>
    <row r="76" spans="1:104" x14ac:dyDescent="0.2">
      <c r="A76" s="160">
        <v>38</v>
      </c>
      <c r="B76" s="161" t="s">
        <v>192</v>
      </c>
      <c r="C76" s="162" t="s">
        <v>193</v>
      </c>
      <c r="D76" s="163" t="s">
        <v>194</v>
      </c>
      <c r="E76" s="164">
        <v>60</v>
      </c>
      <c r="F76" s="193">
        <v>0</v>
      </c>
      <c r="G76" s="165">
        <f>E76*F76</f>
        <v>0</v>
      </c>
      <c r="O76" s="159">
        <v>2</v>
      </c>
      <c r="AA76" s="135">
        <v>1</v>
      </c>
      <c r="AB76" s="135">
        <v>7</v>
      </c>
      <c r="AC76" s="135">
        <v>7</v>
      </c>
      <c r="AZ76" s="135">
        <v>2</v>
      </c>
      <c r="BA76" s="135">
        <f>IF(AZ76=1,G76,0)</f>
        <v>0</v>
      </c>
      <c r="BB76" s="135">
        <f>IF(AZ76=2,G76,0)</f>
        <v>0</v>
      </c>
      <c r="BC76" s="135">
        <f>IF(AZ76=3,G76,0)</f>
        <v>0</v>
      </c>
      <c r="BD76" s="135">
        <f>IF(AZ76=4,G76,0)</f>
        <v>0</v>
      </c>
      <c r="BE76" s="135">
        <f>IF(AZ76=5,G76,0)</f>
        <v>0</v>
      </c>
      <c r="CA76" s="166">
        <v>1</v>
      </c>
      <c r="CB76" s="166">
        <v>7</v>
      </c>
      <c r="CZ76" s="135">
        <v>1.56E-3</v>
      </c>
    </row>
    <row r="77" spans="1:104" x14ac:dyDescent="0.2">
      <c r="A77" s="167"/>
      <c r="B77" s="169"/>
      <c r="C77" s="226" t="s">
        <v>139</v>
      </c>
      <c r="D77" s="227"/>
      <c r="E77" s="170">
        <v>36</v>
      </c>
      <c r="F77" s="171"/>
      <c r="G77" s="172"/>
      <c r="M77" s="168" t="s">
        <v>139</v>
      </c>
      <c r="O77" s="159"/>
    </row>
    <row r="78" spans="1:104" x14ac:dyDescent="0.2">
      <c r="A78" s="167"/>
      <c r="B78" s="169"/>
      <c r="C78" s="226" t="s">
        <v>142</v>
      </c>
      <c r="D78" s="227"/>
      <c r="E78" s="170">
        <v>17</v>
      </c>
      <c r="F78" s="171"/>
      <c r="G78" s="172"/>
      <c r="M78" s="168" t="s">
        <v>142</v>
      </c>
      <c r="O78" s="159"/>
    </row>
    <row r="79" spans="1:104" x14ac:dyDescent="0.2">
      <c r="A79" s="167"/>
      <c r="B79" s="169"/>
      <c r="C79" s="226" t="s">
        <v>143</v>
      </c>
      <c r="D79" s="227"/>
      <c r="E79" s="170">
        <v>4</v>
      </c>
      <c r="F79" s="171"/>
      <c r="G79" s="172"/>
      <c r="M79" s="168" t="s">
        <v>143</v>
      </c>
      <c r="O79" s="159"/>
    </row>
    <row r="80" spans="1:104" x14ac:dyDescent="0.2">
      <c r="A80" s="167"/>
      <c r="B80" s="169"/>
      <c r="C80" s="226" t="s">
        <v>148</v>
      </c>
      <c r="D80" s="227"/>
      <c r="E80" s="170">
        <v>3</v>
      </c>
      <c r="F80" s="171"/>
      <c r="G80" s="172"/>
      <c r="M80" s="168" t="s">
        <v>148</v>
      </c>
      <c r="O80" s="159"/>
    </row>
    <row r="81" spans="1:104" x14ac:dyDescent="0.2">
      <c r="A81" s="160">
        <v>39</v>
      </c>
      <c r="B81" s="161" t="s">
        <v>195</v>
      </c>
      <c r="C81" s="162" t="s">
        <v>196</v>
      </c>
      <c r="D81" s="163" t="s">
        <v>118</v>
      </c>
      <c r="E81" s="164">
        <v>67</v>
      </c>
      <c r="F81" s="193">
        <v>0</v>
      </c>
      <c r="G81" s="165">
        <f>E81*F81</f>
        <v>0</v>
      </c>
      <c r="O81" s="159">
        <v>2</v>
      </c>
      <c r="AA81" s="135">
        <v>1</v>
      </c>
      <c r="AB81" s="135">
        <v>7</v>
      </c>
      <c r="AC81" s="135">
        <v>7</v>
      </c>
      <c r="AZ81" s="135">
        <v>2</v>
      </c>
      <c r="BA81" s="135">
        <f>IF(AZ81=1,G81,0)</f>
        <v>0</v>
      </c>
      <c r="BB81" s="135">
        <f>IF(AZ81=2,G81,0)</f>
        <v>0</v>
      </c>
      <c r="BC81" s="135">
        <f>IF(AZ81=3,G81,0)</f>
        <v>0</v>
      </c>
      <c r="BD81" s="135">
        <f>IF(AZ81=4,G81,0)</f>
        <v>0</v>
      </c>
      <c r="BE81" s="135">
        <f>IF(AZ81=5,G81,0)</f>
        <v>0</v>
      </c>
      <c r="CA81" s="166">
        <v>1</v>
      </c>
      <c r="CB81" s="166">
        <v>7</v>
      </c>
      <c r="CZ81" s="135">
        <v>0</v>
      </c>
    </row>
    <row r="82" spans="1:104" x14ac:dyDescent="0.2">
      <c r="A82" s="167"/>
      <c r="B82" s="169"/>
      <c r="C82" s="226" t="s">
        <v>197</v>
      </c>
      <c r="D82" s="227"/>
      <c r="E82" s="170">
        <v>45</v>
      </c>
      <c r="F82" s="171"/>
      <c r="G82" s="172"/>
      <c r="M82" s="168" t="s">
        <v>197</v>
      </c>
      <c r="O82" s="159"/>
    </row>
    <row r="83" spans="1:104" x14ac:dyDescent="0.2">
      <c r="A83" s="167"/>
      <c r="B83" s="169"/>
      <c r="C83" s="226" t="s">
        <v>198</v>
      </c>
      <c r="D83" s="227"/>
      <c r="E83" s="170">
        <v>16</v>
      </c>
      <c r="F83" s="171"/>
      <c r="G83" s="172"/>
      <c r="M83" s="168" t="s">
        <v>198</v>
      </c>
      <c r="O83" s="159"/>
    </row>
    <row r="84" spans="1:104" x14ac:dyDescent="0.2">
      <c r="A84" s="167"/>
      <c r="B84" s="169"/>
      <c r="C84" s="226" t="s">
        <v>143</v>
      </c>
      <c r="D84" s="227"/>
      <c r="E84" s="170">
        <v>4</v>
      </c>
      <c r="F84" s="171"/>
      <c r="G84" s="172"/>
      <c r="M84" s="168" t="s">
        <v>143</v>
      </c>
      <c r="O84" s="159"/>
    </row>
    <row r="85" spans="1:104" x14ac:dyDescent="0.2">
      <c r="A85" s="167"/>
      <c r="B85" s="169"/>
      <c r="C85" s="226" t="s">
        <v>199</v>
      </c>
      <c r="D85" s="227"/>
      <c r="E85" s="170">
        <v>2</v>
      </c>
      <c r="F85" s="171"/>
      <c r="G85" s="172"/>
      <c r="M85" s="168" t="s">
        <v>199</v>
      </c>
      <c r="O85" s="159"/>
    </row>
    <row r="86" spans="1:104" x14ac:dyDescent="0.2">
      <c r="A86" s="160">
        <v>40</v>
      </c>
      <c r="B86" s="161" t="s">
        <v>200</v>
      </c>
      <c r="C86" s="162" t="s">
        <v>201</v>
      </c>
      <c r="D86" s="163" t="s">
        <v>202</v>
      </c>
      <c r="E86" s="164">
        <v>4</v>
      </c>
      <c r="F86" s="193">
        <v>0</v>
      </c>
      <c r="G86" s="165">
        <f>E86*F86</f>
        <v>0</v>
      </c>
      <c r="O86" s="159">
        <v>2</v>
      </c>
      <c r="AA86" s="135">
        <v>1</v>
      </c>
      <c r="AB86" s="135">
        <v>7</v>
      </c>
      <c r="AC86" s="135">
        <v>7</v>
      </c>
      <c r="AZ86" s="135">
        <v>2</v>
      </c>
      <c r="BA86" s="135">
        <f>IF(AZ86=1,G86,0)</f>
        <v>0</v>
      </c>
      <c r="BB86" s="135">
        <f>IF(AZ86=2,G86,0)</f>
        <v>0</v>
      </c>
      <c r="BC86" s="135">
        <f>IF(AZ86=3,G86,0)</f>
        <v>0</v>
      </c>
      <c r="BD86" s="135">
        <f>IF(AZ86=4,G86,0)</f>
        <v>0</v>
      </c>
      <c r="BE86" s="135">
        <f>IF(AZ86=5,G86,0)</f>
        <v>0</v>
      </c>
      <c r="CA86" s="166">
        <v>1</v>
      </c>
      <c r="CB86" s="166">
        <v>7</v>
      </c>
      <c r="CZ86" s="135">
        <v>5.6999999999999998E-4</v>
      </c>
    </row>
    <row r="87" spans="1:104" x14ac:dyDescent="0.2">
      <c r="A87" s="160">
        <v>41</v>
      </c>
      <c r="B87" s="161" t="s">
        <v>203</v>
      </c>
      <c r="C87" s="162" t="s">
        <v>204</v>
      </c>
      <c r="D87" s="163" t="s">
        <v>118</v>
      </c>
      <c r="E87" s="164">
        <v>6</v>
      </c>
      <c r="F87" s="193">
        <v>0</v>
      </c>
      <c r="G87" s="165">
        <f>E87*F87</f>
        <v>0</v>
      </c>
      <c r="O87" s="159">
        <v>2</v>
      </c>
      <c r="AA87" s="135">
        <v>1</v>
      </c>
      <c r="AB87" s="135">
        <v>7</v>
      </c>
      <c r="AC87" s="135">
        <v>7</v>
      </c>
      <c r="AZ87" s="135">
        <v>2</v>
      </c>
      <c r="BA87" s="135">
        <f>IF(AZ87=1,G87,0)</f>
        <v>0</v>
      </c>
      <c r="BB87" s="135">
        <f>IF(AZ87=2,G87,0)</f>
        <v>0</v>
      </c>
      <c r="BC87" s="135">
        <f>IF(AZ87=3,G87,0)</f>
        <v>0</v>
      </c>
      <c r="BD87" s="135">
        <f>IF(AZ87=4,G87,0)</f>
        <v>0</v>
      </c>
      <c r="BE87" s="135">
        <f>IF(AZ87=5,G87,0)</f>
        <v>0</v>
      </c>
      <c r="CA87" s="166">
        <v>1</v>
      </c>
      <c r="CB87" s="166">
        <v>7</v>
      </c>
      <c r="CZ87" s="135">
        <v>3.8999999999999999E-4</v>
      </c>
    </row>
    <row r="88" spans="1:104" x14ac:dyDescent="0.2">
      <c r="A88" s="160">
        <v>42</v>
      </c>
      <c r="B88" s="161" t="s">
        <v>205</v>
      </c>
      <c r="C88" s="162" t="s">
        <v>206</v>
      </c>
      <c r="D88" s="163" t="s">
        <v>87</v>
      </c>
      <c r="E88" s="164">
        <v>690</v>
      </c>
      <c r="F88" s="193">
        <v>0</v>
      </c>
      <c r="G88" s="165">
        <f>E88*F88</f>
        <v>0</v>
      </c>
      <c r="O88" s="159">
        <v>2</v>
      </c>
      <c r="AA88" s="135">
        <v>1</v>
      </c>
      <c r="AB88" s="135">
        <v>7</v>
      </c>
      <c r="AC88" s="135">
        <v>7</v>
      </c>
      <c r="AZ88" s="135">
        <v>2</v>
      </c>
      <c r="BA88" s="135">
        <f>IF(AZ88=1,G88,0)</f>
        <v>0</v>
      </c>
      <c r="BB88" s="135">
        <f>IF(AZ88=2,G88,0)</f>
        <v>0</v>
      </c>
      <c r="BC88" s="135">
        <f>IF(AZ88=3,G88,0)</f>
        <v>0</v>
      </c>
      <c r="BD88" s="135">
        <f>IF(AZ88=4,G88,0)</f>
        <v>0</v>
      </c>
      <c r="BE88" s="135">
        <f>IF(AZ88=5,G88,0)</f>
        <v>0</v>
      </c>
      <c r="CA88" s="166">
        <v>1</v>
      </c>
      <c r="CB88" s="166">
        <v>7</v>
      </c>
      <c r="CZ88" s="135">
        <v>1.8000000000000001E-4</v>
      </c>
    </row>
    <row r="89" spans="1:104" x14ac:dyDescent="0.2">
      <c r="A89" s="167"/>
      <c r="B89" s="169"/>
      <c r="C89" s="226" t="s">
        <v>207</v>
      </c>
      <c r="D89" s="227"/>
      <c r="E89" s="170">
        <v>690</v>
      </c>
      <c r="F89" s="171"/>
      <c r="G89" s="172"/>
      <c r="M89" s="168" t="s">
        <v>207</v>
      </c>
      <c r="O89" s="159"/>
    </row>
    <row r="90" spans="1:104" x14ac:dyDescent="0.2">
      <c r="A90" s="160">
        <v>43</v>
      </c>
      <c r="B90" s="161" t="s">
        <v>208</v>
      </c>
      <c r="C90" s="162" t="s">
        <v>209</v>
      </c>
      <c r="D90" s="163" t="s">
        <v>87</v>
      </c>
      <c r="E90" s="164">
        <v>690</v>
      </c>
      <c r="F90" s="193">
        <v>0</v>
      </c>
      <c r="G90" s="165">
        <f>E90*F90</f>
        <v>0</v>
      </c>
      <c r="O90" s="159">
        <v>2</v>
      </c>
      <c r="AA90" s="135">
        <v>1</v>
      </c>
      <c r="AB90" s="135">
        <v>7</v>
      </c>
      <c r="AC90" s="135">
        <v>7</v>
      </c>
      <c r="AZ90" s="135">
        <v>2</v>
      </c>
      <c r="BA90" s="135">
        <f t="shared" ref="BA90:BA97" si="12">IF(AZ90=1,G90,0)</f>
        <v>0</v>
      </c>
      <c r="BB90" s="135">
        <f t="shared" ref="BB90:BB97" si="13">IF(AZ90=2,G90,0)</f>
        <v>0</v>
      </c>
      <c r="BC90" s="135">
        <f t="shared" ref="BC90:BC97" si="14">IF(AZ90=3,G90,0)</f>
        <v>0</v>
      </c>
      <c r="BD90" s="135">
        <f t="shared" ref="BD90:BD97" si="15">IF(AZ90=4,G90,0)</f>
        <v>0</v>
      </c>
      <c r="BE90" s="135">
        <f t="shared" ref="BE90:BE97" si="16">IF(AZ90=5,G90,0)</f>
        <v>0</v>
      </c>
      <c r="CA90" s="166">
        <v>1</v>
      </c>
      <c r="CB90" s="166">
        <v>7</v>
      </c>
      <c r="CZ90" s="135">
        <v>1.0000000000000001E-5</v>
      </c>
    </row>
    <row r="91" spans="1:104" ht="22.5" x14ac:dyDescent="0.2">
      <c r="A91" s="160">
        <v>44</v>
      </c>
      <c r="B91" s="161" t="s">
        <v>210</v>
      </c>
      <c r="C91" s="162" t="s">
        <v>211</v>
      </c>
      <c r="D91" s="163" t="s">
        <v>161</v>
      </c>
      <c r="E91" s="164">
        <v>1</v>
      </c>
      <c r="F91" s="193">
        <v>0</v>
      </c>
      <c r="G91" s="165">
        <f>E91*F91</f>
        <v>0</v>
      </c>
      <c r="O91" s="159">
        <v>2</v>
      </c>
      <c r="AA91" s="135">
        <v>12</v>
      </c>
      <c r="AB91" s="135">
        <v>0</v>
      </c>
      <c r="AC91" s="135">
        <v>4</v>
      </c>
      <c r="AZ91" s="135">
        <v>2</v>
      </c>
      <c r="BA91" s="135">
        <f t="shared" si="12"/>
        <v>0</v>
      </c>
      <c r="BB91" s="135">
        <f t="shared" si="13"/>
        <v>0</v>
      </c>
      <c r="BC91" s="135">
        <f t="shared" si="14"/>
        <v>0</v>
      </c>
      <c r="BD91" s="135">
        <f t="shared" si="15"/>
        <v>0</v>
      </c>
      <c r="BE91" s="135">
        <f t="shared" si="16"/>
        <v>0</v>
      </c>
      <c r="CA91" s="166">
        <v>12</v>
      </c>
      <c r="CB91" s="166">
        <v>0</v>
      </c>
      <c r="CZ91" s="135">
        <v>0</v>
      </c>
    </row>
    <row r="92" spans="1:104" x14ac:dyDescent="0.2">
      <c r="A92" s="160">
        <v>45</v>
      </c>
      <c r="B92" s="161" t="s">
        <v>212</v>
      </c>
      <c r="C92" s="162" t="s">
        <v>213</v>
      </c>
      <c r="D92" s="163" t="s">
        <v>87</v>
      </c>
      <c r="E92" s="164">
        <v>460</v>
      </c>
      <c r="F92" s="193">
        <v>0</v>
      </c>
      <c r="G92" s="165">
        <f>E92*F92</f>
        <v>0</v>
      </c>
      <c r="O92" s="159">
        <v>2</v>
      </c>
      <c r="AA92" s="135">
        <v>3</v>
      </c>
      <c r="AB92" s="135">
        <v>7</v>
      </c>
      <c r="AC92" s="135">
        <v>283771350</v>
      </c>
      <c r="AZ92" s="135">
        <v>2</v>
      </c>
      <c r="BA92" s="135">
        <f t="shared" si="12"/>
        <v>0</v>
      </c>
      <c r="BB92" s="135">
        <f t="shared" si="13"/>
        <v>0</v>
      </c>
      <c r="BC92" s="135">
        <f t="shared" si="14"/>
        <v>0</v>
      </c>
      <c r="BD92" s="135">
        <f t="shared" si="15"/>
        <v>0</v>
      </c>
      <c r="BE92" s="135">
        <f t="shared" si="16"/>
        <v>0</v>
      </c>
      <c r="CA92" s="166">
        <v>3</v>
      </c>
      <c r="CB92" s="166">
        <v>7</v>
      </c>
      <c r="CZ92" s="135">
        <v>0</v>
      </c>
    </row>
    <row r="93" spans="1:104" x14ac:dyDescent="0.2">
      <c r="A93" s="160">
        <v>46</v>
      </c>
      <c r="B93" s="161" t="s">
        <v>214</v>
      </c>
      <c r="C93" s="162" t="s">
        <v>215</v>
      </c>
      <c r="D93" s="163" t="s">
        <v>87</v>
      </c>
      <c r="E93" s="164">
        <v>80</v>
      </c>
      <c r="F93" s="193">
        <v>0</v>
      </c>
      <c r="G93" s="165">
        <f>E93*F93</f>
        <v>0</v>
      </c>
      <c r="O93" s="159">
        <v>2</v>
      </c>
      <c r="AA93" s="135">
        <v>3</v>
      </c>
      <c r="AB93" s="135">
        <v>7</v>
      </c>
      <c r="AC93" s="135">
        <v>283771352</v>
      </c>
      <c r="AZ93" s="135">
        <v>2</v>
      </c>
      <c r="BA93" s="135">
        <f t="shared" si="12"/>
        <v>0</v>
      </c>
      <c r="BB93" s="135">
        <f t="shared" si="13"/>
        <v>0</v>
      </c>
      <c r="BC93" s="135">
        <f t="shared" si="14"/>
        <v>0</v>
      </c>
      <c r="BD93" s="135">
        <f t="shared" si="15"/>
        <v>0</v>
      </c>
      <c r="BE93" s="135">
        <f t="shared" si="16"/>
        <v>0</v>
      </c>
      <c r="CA93" s="166">
        <v>3</v>
      </c>
      <c r="CB93" s="166">
        <v>7</v>
      </c>
      <c r="CZ93" s="135">
        <v>0</v>
      </c>
    </row>
    <row r="94" spans="1:104" x14ac:dyDescent="0.2">
      <c r="A94" s="160">
        <v>47</v>
      </c>
      <c r="B94" s="161" t="s">
        <v>216</v>
      </c>
      <c r="C94" s="162" t="s">
        <v>217</v>
      </c>
      <c r="D94" s="163" t="s">
        <v>87</v>
      </c>
      <c r="E94" s="164">
        <v>70</v>
      </c>
      <c r="F94" s="193">
        <v>0</v>
      </c>
      <c r="G94" s="165"/>
      <c r="O94" s="159">
        <v>2</v>
      </c>
      <c r="AA94" s="135">
        <v>3</v>
      </c>
      <c r="AB94" s="135">
        <v>10</v>
      </c>
      <c r="AC94" s="135">
        <v>283771354</v>
      </c>
      <c r="AZ94" s="135">
        <v>2</v>
      </c>
      <c r="BA94" s="135">
        <f t="shared" si="12"/>
        <v>0</v>
      </c>
      <c r="BB94" s="135">
        <f t="shared" si="13"/>
        <v>0</v>
      </c>
      <c r="BC94" s="135">
        <f t="shared" si="14"/>
        <v>0</v>
      </c>
      <c r="BD94" s="135">
        <f t="shared" si="15"/>
        <v>0</v>
      </c>
      <c r="BE94" s="135">
        <f t="shared" si="16"/>
        <v>0</v>
      </c>
      <c r="CA94" s="166">
        <v>3</v>
      </c>
      <c r="CB94" s="166">
        <v>10</v>
      </c>
      <c r="CZ94" s="135">
        <v>0</v>
      </c>
    </row>
    <row r="95" spans="1:104" x14ac:dyDescent="0.2">
      <c r="A95" s="160">
        <v>48</v>
      </c>
      <c r="B95" s="161" t="s">
        <v>218</v>
      </c>
      <c r="C95" s="162" t="s">
        <v>219</v>
      </c>
      <c r="D95" s="163" t="s">
        <v>87</v>
      </c>
      <c r="E95" s="164">
        <v>40</v>
      </c>
      <c r="F95" s="193"/>
      <c r="G95" s="165">
        <f>E95*F95</f>
        <v>0</v>
      </c>
      <c r="O95" s="159">
        <v>2</v>
      </c>
      <c r="AA95" s="135">
        <v>3</v>
      </c>
      <c r="AB95" s="135">
        <v>10</v>
      </c>
      <c r="AC95" s="135">
        <v>2837713603</v>
      </c>
      <c r="AZ95" s="135">
        <v>2</v>
      </c>
      <c r="BA95" s="135">
        <f t="shared" si="12"/>
        <v>0</v>
      </c>
      <c r="BB95" s="135">
        <f t="shared" si="13"/>
        <v>0</v>
      </c>
      <c r="BC95" s="135">
        <f t="shared" si="14"/>
        <v>0</v>
      </c>
      <c r="BD95" s="135">
        <f t="shared" si="15"/>
        <v>0</v>
      </c>
      <c r="BE95" s="135">
        <f t="shared" si="16"/>
        <v>0</v>
      </c>
      <c r="CA95" s="166">
        <v>3</v>
      </c>
      <c r="CB95" s="166">
        <v>10</v>
      </c>
      <c r="CZ95" s="135">
        <v>0</v>
      </c>
    </row>
    <row r="96" spans="1:104" x14ac:dyDescent="0.2">
      <c r="A96" s="160">
        <v>49</v>
      </c>
      <c r="B96" s="161" t="s">
        <v>220</v>
      </c>
      <c r="C96" s="162" t="s">
        <v>221</v>
      </c>
      <c r="D96" s="163" t="s">
        <v>87</v>
      </c>
      <c r="E96" s="164">
        <v>40</v>
      </c>
      <c r="F96" s="193"/>
      <c r="G96" s="165">
        <f>E96*F96</f>
        <v>0</v>
      </c>
      <c r="O96" s="159">
        <v>2</v>
      </c>
      <c r="AA96" s="135">
        <v>3</v>
      </c>
      <c r="AB96" s="135">
        <v>10</v>
      </c>
      <c r="AC96" s="135">
        <v>2837713606</v>
      </c>
      <c r="AZ96" s="135">
        <v>2</v>
      </c>
      <c r="BA96" s="135">
        <f t="shared" si="12"/>
        <v>0</v>
      </c>
      <c r="BB96" s="135">
        <f t="shared" si="13"/>
        <v>0</v>
      </c>
      <c r="BC96" s="135">
        <f t="shared" si="14"/>
        <v>0</v>
      </c>
      <c r="BD96" s="135">
        <f t="shared" si="15"/>
        <v>0</v>
      </c>
      <c r="BE96" s="135">
        <f t="shared" si="16"/>
        <v>0</v>
      </c>
      <c r="CA96" s="166">
        <v>3</v>
      </c>
      <c r="CB96" s="166">
        <v>10</v>
      </c>
      <c r="CZ96" s="135">
        <v>0</v>
      </c>
    </row>
    <row r="97" spans="1:104" x14ac:dyDescent="0.2">
      <c r="A97" s="160">
        <v>50</v>
      </c>
      <c r="B97" s="161" t="s">
        <v>222</v>
      </c>
      <c r="C97" s="162" t="s">
        <v>223</v>
      </c>
      <c r="D97" s="163" t="s">
        <v>118</v>
      </c>
      <c r="E97" s="164">
        <v>13</v>
      </c>
      <c r="F97" s="193"/>
      <c r="G97" s="165">
        <f>E97*F97</f>
        <v>0</v>
      </c>
      <c r="O97" s="159">
        <v>2</v>
      </c>
      <c r="AA97" s="135">
        <v>3</v>
      </c>
      <c r="AB97" s="135">
        <v>7</v>
      </c>
      <c r="AC97" s="135">
        <v>551100010</v>
      </c>
      <c r="AZ97" s="135">
        <v>2</v>
      </c>
      <c r="BA97" s="135">
        <f t="shared" si="12"/>
        <v>0</v>
      </c>
      <c r="BB97" s="135">
        <f t="shared" si="13"/>
        <v>0</v>
      </c>
      <c r="BC97" s="135">
        <f t="shared" si="14"/>
        <v>0</v>
      </c>
      <c r="BD97" s="135">
        <f t="shared" si="15"/>
        <v>0</v>
      </c>
      <c r="BE97" s="135">
        <f t="shared" si="16"/>
        <v>0</v>
      </c>
      <c r="CA97" s="166">
        <v>3</v>
      </c>
      <c r="CB97" s="166">
        <v>7</v>
      </c>
      <c r="CZ97" s="135">
        <v>1.3999999999999999E-4</v>
      </c>
    </row>
    <row r="98" spans="1:104" x14ac:dyDescent="0.2">
      <c r="A98" s="167"/>
      <c r="B98" s="169"/>
      <c r="C98" s="226" t="s">
        <v>224</v>
      </c>
      <c r="D98" s="227"/>
      <c r="E98" s="170">
        <v>13</v>
      </c>
      <c r="F98" s="171"/>
      <c r="G98" s="172">
        <f>E98*F98</f>
        <v>0</v>
      </c>
      <c r="M98" s="168" t="s">
        <v>224</v>
      </c>
      <c r="O98" s="159"/>
    </row>
    <row r="99" spans="1:104" x14ac:dyDescent="0.2">
      <c r="A99" s="160">
        <v>51</v>
      </c>
      <c r="B99" s="161" t="s">
        <v>225</v>
      </c>
      <c r="C99" s="162" t="s">
        <v>226</v>
      </c>
      <c r="D99" s="163" t="s">
        <v>118</v>
      </c>
      <c r="E99" s="164">
        <v>14</v>
      </c>
      <c r="F99" s="193"/>
      <c r="G99" s="165">
        <f>E99*F99</f>
        <v>0</v>
      </c>
      <c r="O99" s="159">
        <v>2</v>
      </c>
      <c r="AA99" s="135">
        <v>3</v>
      </c>
      <c r="AB99" s="135">
        <v>7</v>
      </c>
      <c r="AC99" s="135">
        <v>551100011</v>
      </c>
      <c r="AZ99" s="135">
        <v>2</v>
      </c>
      <c r="BA99" s="135">
        <f>IF(AZ99=1,G99,0)</f>
        <v>0</v>
      </c>
      <c r="BB99" s="135">
        <f>IF(AZ99=2,G99,0)</f>
        <v>0</v>
      </c>
      <c r="BC99" s="135">
        <f>IF(AZ99=3,G99,0)</f>
        <v>0</v>
      </c>
      <c r="BD99" s="135">
        <f>IF(AZ99=4,G99,0)</f>
        <v>0</v>
      </c>
      <c r="BE99" s="135">
        <f>IF(AZ99=5,G99,0)</f>
        <v>0</v>
      </c>
      <c r="CA99" s="166">
        <v>3</v>
      </c>
      <c r="CB99" s="166">
        <v>7</v>
      </c>
      <c r="CZ99" s="135">
        <v>2.0000000000000001E-4</v>
      </c>
    </row>
    <row r="100" spans="1:104" x14ac:dyDescent="0.2">
      <c r="A100" s="167"/>
      <c r="B100" s="169"/>
      <c r="C100" s="226" t="s">
        <v>227</v>
      </c>
      <c r="D100" s="227"/>
      <c r="E100" s="170">
        <v>14</v>
      </c>
      <c r="F100" s="171"/>
      <c r="G100" s="172"/>
      <c r="M100" s="168" t="s">
        <v>227</v>
      </c>
      <c r="O100" s="159"/>
    </row>
    <row r="101" spans="1:104" x14ac:dyDescent="0.2">
      <c r="A101" s="160">
        <v>52</v>
      </c>
      <c r="B101" s="161" t="s">
        <v>228</v>
      </c>
      <c r="C101" s="162" t="s">
        <v>229</v>
      </c>
      <c r="D101" s="163" t="s">
        <v>118</v>
      </c>
      <c r="E101" s="164">
        <v>8</v>
      </c>
      <c r="F101" s="193">
        <v>0</v>
      </c>
      <c r="G101" s="165">
        <f>E101*F101</f>
        <v>0</v>
      </c>
      <c r="O101" s="159">
        <v>2</v>
      </c>
      <c r="AA101" s="135">
        <v>3</v>
      </c>
      <c r="AB101" s="135">
        <v>7</v>
      </c>
      <c r="AC101" s="135">
        <v>551100012</v>
      </c>
      <c r="AZ101" s="135">
        <v>2</v>
      </c>
      <c r="BA101" s="135">
        <f>IF(AZ101=1,G101,0)</f>
        <v>0</v>
      </c>
      <c r="BB101" s="135">
        <f>IF(AZ101=2,G101,0)</f>
        <v>0</v>
      </c>
      <c r="BC101" s="135">
        <f>IF(AZ101=3,G101,0)</f>
        <v>0</v>
      </c>
      <c r="BD101" s="135">
        <f>IF(AZ101=4,G101,0)</f>
        <v>0</v>
      </c>
      <c r="BE101" s="135">
        <f>IF(AZ101=5,G101,0)</f>
        <v>0</v>
      </c>
      <c r="CA101" s="166">
        <v>3</v>
      </c>
      <c r="CB101" s="166">
        <v>7</v>
      </c>
      <c r="CZ101" s="135">
        <v>3.2000000000000003E-4</v>
      </c>
    </row>
    <row r="102" spans="1:104" x14ac:dyDescent="0.2">
      <c r="A102" s="167"/>
      <c r="B102" s="169"/>
      <c r="C102" s="226" t="s">
        <v>230</v>
      </c>
      <c r="D102" s="227"/>
      <c r="E102" s="170">
        <v>8</v>
      </c>
      <c r="F102" s="171"/>
      <c r="G102" s="172"/>
      <c r="M102" s="168" t="s">
        <v>230</v>
      </c>
      <c r="O102" s="159"/>
    </row>
    <row r="103" spans="1:104" x14ac:dyDescent="0.2">
      <c r="A103" s="160">
        <v>53</v>
      </c>
      <c r="B103" s="161" t="s">
        <v>231</v>
      </c>
      <c r="C103" s="162" t="s">
        <v>232</v>
      </c>
      <c r="D103" s="163" t="s">
        <v>118</v>
      </c>
      <c r="E103" s="164">
        <v>4</v>
      </c>
      <c r="F103" s="193">
        <v>0</v>
      </c>
      <c r="G103" s="165">
        <f>E103*F103</f>
        <v>0</v>
      </c>
      <c r="O103" s="159">
        <v>2</v>
      </c>
      <c r="AA103" s="135">
        <v>3</v>
      </c>
      <c r="AB103" s="135">
        <v>7</v>
      </c>
      <c r="AC103" s="135">
        <v>551100014</v>
      </c>
      <c r="AZ103" s="135">
        <v>2</v>
      </c>
      <c r="BA103" s="135">
        <f>IF(AZ103=1,G103,0)</f>
        <v>0</v>
      </c>
      <c r="BB103" s="135">
        <f>IF(AZ103=2,G103,0)</f>
        <v>0</v>
      </c>
      <c r="BC103" s="135">
        <f>IF(AZ103=3,G103,0)</f>
        <v>0</v>
      </c>
      <c r="BD103" s="135">
        <f>IF(AZ103=4,G103,0)</f>
        <v>0</v>
      </c>
      <c r="BE103" s="135">
        <f>IF(AZ103=5,G103,0)</f>
        <v>0</v>
      </c>
      <c r="CA103" s="166">
        <v>3</v>
      </c>
      <c r="CB103" s="166">
        <v>7</v>
      </c>
      <c r="CZ103" s="135">
        <v>7.6999999999999996E-4</v>
      </c>
    </row>
    <row r="104" spans="1:104" x14ac:dyDescent="0.2">
      <c r="A104" s="160">
        <v>54</v>
      </c>
      <c r="B104" s="161" t="s">
        <v>233</v>
      </c>
      <c r="C104" s="162" t="s">
        <v>234</v>
      </c>
      <c r="D104" s="163" t="s">
        <v>61</v>
      </c>
      <c r="E104" s="164">
        <v>1.3</v>
      </c>
      <c r="F104" s="164">
        <f>SUM(G60:G103)</f>
        <v>0</v>
      </c>
      <c r="G104" s="165">
        <f>E104*F104*0.01</f>
        <v>0</v>
      </c>
      <c r="O104" s="159">
        <v>2</v>
      </c>
      <c r="AA104" s="135">
        <v>7</v>
      </c>
      <c r="AB104" s="135">
        <v>1002</v>
      </c>
      <c r="AC104" s="135">
        <v>5</v>
      </c>
      <c r="AZ104" s="135">
        <v>2</v>
      </c>
      <c r="BA104" s="135">
        <f>IF(AZ104=1,G104,0)</f>
        <v>0</v>
      </c>
      <c r="BB104" s="135">
        <f>IF(AZ104=2,G104,0)</f>
        <v>0</v>
      </c>
      <c r="BC104" s="135">
        <f>IF(AZ104=3,G104,0)</f>
        <v>0</v>
      </c>
      <c r="BD104" s="135">
        <f>IF(AZ104=4,G104,0)</f>
        <v>0</v>
      </c>
      <c r="BE104" s="135">
        <f>IF(AZ104=5,G104,0)</f>
        <v>0</v>
      </c>
      <c r="CA104" s="166">
        <v>7</v>
      </c>
      <c r="CB104" s="166">
        <v>1002</v>
      </c>
      <c r="CZ104" s="135">
        <v>0</v>
      </c>
    </row>
    <row r="105" spans="1:104" x14ac:dyDescent="0.2">
      <c r="A105" s="173"/>
      <c r="B105" s="174" t="s">
        <v>74</v>
      </c>
      <c r="C105" s="175" t="str">
        <f>CONCATENATE(B59," ",C59)</f>
        <v>722 Vnitřní vodovod</v>
      </c>
      <c r="D105" s="176"/>
      <c r="E105" s="177"/>
      <c r="F105" s="178"/>
      <c r="G105" s="179">
        <f>SUM(G59:G104)</f>
        <v>0</v>
      </c>
      <c r="O105" s="159">
        <v>4</v>
      </c>
      <c r="BA105" s="180">
        <f>SUM(BA59:BA104)</f>
        <v>0</v>
      </c>
      <c r="BB105" s="180">
        <f>SUM(BB59:BB104)</f>
        <v>0</v>
      </c>
      <c r="BC105" s="180">
        <f>SUM(BC59:BC104)</f>
        <v>0</v>
      </c>
      <c r="BD105" s="180">
        <f>SUM(BD59:BD104)</f>
        <v>0</v>
      </c>
      <c r="BE105" s="180">
        <f>SUM(BE59:BE104)</f>
        <v>0</v>
      </c>
    </row>
    <row r="106" spans="1:104" x14ac:dyDescent="0.2">
      <c r="A106" s="152" t="s">
        <v>72</v>
      </c>
      <c r="B106" s="153" t="s">
        <v>235</v>
      </c>
      <c r="C106" s="154" t="s">
        <v>236</v>
      </c>
      <c r="D106" s="155"/>
      <c r="E106" s="156"/>
      <c r="F106" s="156"/>
      <c r="G106" s="157"/>
      <c r="H106" s="158"/>
      <c r="I106" s="158"/>
      <c r="O106" s="159">
        <v>1</v>
      </c>
    </row>
    <row r="107" spans="1:104" x14ac:dyDescent="0.2">
      <c r="A107" s="160">
        <v>55</v>
      </c>
      <c r="B107" s="161" t="s">
        <v>237</v>
      </c>
      <c r="C107" s="162" t="s">
        <v>238</v>
      </c>
      <c r="D107" s="163" t="s">
        <v>202</v>
      </c>
      <c r="E107" s="164">
        <v>18</v>
      </c>
      <c r="F107" s="193">
        <v>0</v>
      </c>
      <c r="G107" s="165">
        <f t="shared" ref="G107:G115" si="17">E107*F107</f>
        <v>0</v>
      </c>
      <c r="O107" s="159">
        <v>2</v>
      </c>
      <c r="AA107" s="135">
        <v>1</v>
      </c>
      <c r="AB107" s="135">
        <v>0</v>
      </c>
      <c r="AC107" s="135">
        <v>0</v>
      </c>
      <c r="AZ107" s="135">
        <v>2</v>
      </c>
      <c r="BA107" s="135">
        <f t="shared" ref="BA107:BA115" si="18">IF(AZ107=1,G107,0)</f>
        <v>0</v>
      </c>
      <c r="BB107" s="135">
        <f t="shared" ref="BB107:BB115" si="19">IF(AZ107=2,G107,0)</f>
        <v>0</v>
      </c>
      <c r="BC107" s="135">
        <f t="shared" ref="BC107:BC115" si="20">IF(AZ107=3,G107,0)</f>
        <v>0</v>
      </c>
      <c r="BD107" s="135">
        <f t="shared" ref="BD107:BD115" si="21">IF(AZ107=4,G107,0)</f>
        <v>0</v>
      </c>
      <c r="BE107" s="135">
        <f t="shared" ref="BE107:BE115" si="22">IF(AZ107=5,G107,0)</f>
        <v>0</v>
      </c>
      <c r="CA107" s="166">
        <v>1</v>
      </c>
      <c r="CB107" s="166">
        <v>0</v>
      </c>
      <c r="CZ107" s="135">
        <v>0</v>
      </c>
    </row>
    <row r="108" spans="1:104" x14ac:dyDescent="0.2">
      <c r="A108" s="160">
        <v>56</v>
      </c>
      <c r="B108" s="161" t="s">
        <v>239</v>
      </c>
      <c r="C108" s="162" t="s">
        <v>240</v>
      </c>
      <c r="D108" s="163" t="s">
        <v>202</v>
      </c>
      <c r="E108" s="164">
        <v>17</v>
      </c>
      <c r="F108" s="193">
        <v>0</v>
      </c>
      <c r="G108" s="165">
        <f t="shared" si="17"/>
        <v>0</v>
      </c>
      <c r="O108" s="159">
        <v>2</v>
      </c>
      <c r="AA108" s="135">
        <v>1</v>
      </c>
      <c r="AB108" s="135">
        <v>7</v>
      </c>
      <c r="AC108" s="135">
        <v>7</v>
      </c>
      <c r="AZ108" s="135">
        <v>2</v>
      </c>
      <c r="BA108" s="135">
        <f t="shared" si="18"/>
        <v>0</v>
      </c>
      <c r="BB108" s="135">
        <f t="shared" si="19"/>
        <v>0</v>
      </c>
      <c r="BC108" s="135">
        <f t="shared" si="20"/>
        <v>0</v>
      </c>
      <c r="BD108" s="135">
        <f t="shared" si="21"/>
        <v>0</v>
      </c>
      <c r="BE108" s="135">
        <f t="shared" si="22"/>
        <v>0</v>
      </c>
      <c r="CA108" s="166">
        <v>1</v>
      </c>
      <c r="CB108" s="166">
        <v>7</v>
      </c>
      <c r="CZ108" s="135">
        <v>1.8600000000000001E-3</v>
      </c>
    </row>
    <row r="109" spans="1:104" x14ac:dyDescent="0.2">
      <c r="A109" s="160">
        <v>57</v>
      </c>
      <c r="B109" s="161" t="s">
        <v>241</v>
      </c>
      <c r="C109" s="162" t="s">
        <v>242</v>
      </c>
      <c r="D109" s="163" t="s">
        <v>202</v>
      </c>
      <c r="E109" s="164">
        <v>45</v>
      </c>
      <c r="F109" s="193">
        <v>0</v>
      </c>
      <c r="G109" s="165">
        <f t="shared" si="17"/>
        <v>0</v>
      </c>
      <c r="O109" s="159">
        <v>2</v>
      </c>
      <c r="AA109" s="135">
        <v>1</v>
      </c>
      <c r="AB109" s="135">
        <v>7</v>
      </c>
      <c r="AC109" s="135">
        <v>7</v>
      </c>
      <c r="AZ109" s="135">
        <v>2</v>
      </c>
      <c r="BA109" s="135">
        <f t="shared" si="18"/>
        <v>0</v>
      </c>
      <c r="BB109" s="135">
        <f t="shared" si="19"/>
        <v>0</v>
      </c>
      <c r="BC109" s="135">
        <f t="shared" si="20"/>
        <v>0</v>
      </c>
      <c r="BD109" s="135">
        <f t="shared" si="21"/>
        <v>0</v>
      </c>
      <c r="BE109" s="135">
        <f t="shared" si="22"/>
        <v>0</v>
      </c>
      <c r="CA109" s="166">
        <v>1</v>
      </c>
      <c r="CB109" s="166">
        <v>7</v>
      </c>
      <c r="CZ109" s="135">
        <v>0</v>
      </c>
    </row>
    <row r="110" spans="1:104" x14ac:dyDescent="0.2">
      <c r="A110" s="160">
        <v>58</v>
      </c>
      <c r="B110" s="161" t="s">
        <v>243</v>
      </c>
      <c r="C110" s="162" t="s">
        <v>244</v>
      </c>
      <c r="D110" s="163" t="s">
        <v>202</v>
      </c>
      <c r="E110" s="164">
        <v>36</v>
      </c>
      <c r="F110" s="193">
        <v>0</v>
      </c>
      <c r="G110" s="165">
        <f t="shared" si="17"/>
        <v>0</v>
      </c>
      <c r="O110" s="159">
        <v>2</v>
      </c>
      <c r="AA110" s="135">
        <v>1</v>
      </c>
      <c r="AB110" s="135">
        <v>7</v>
      </c>
      <c r="AC110" s="135">
        <v>7</v>
      </c>
      <c r="AZ110" s="135">
        <v>2</v>
      </c>
      <c r="BA110" s="135">
        <f t="shared" si="18"/>
        <v>0</v>
      </c>
      <c r="BB110" s="135">
        <f t="shared" si="19"/>
        <v>0</v>
      </c>
      <c r="BC110" s="135">
        <f t="shared" si="20"/>
        <v>0</v>
      </c>
      <c r="BD110" s="135">
        <f t="shared" si="21"/>
        <v>0</v>
      </c>
      <c r="BE110" s="135">
        <f t="shared" si="22"/>
        <v>0</v>
      </c>
      <c r="CA110" s="166">
        <v>1</v>
      </c>
      <c r="CB110" s="166">
        <v>7</v>
      </c>
      <c r="CZ110" s="135">
        <v>1.4E-3</v>
      </c>
    </row>
    <row r="111" spans="1:104" x14ac:dyDescent="0.2">
      <c r="A111" s="160">
        <v>59</v>
      </c>
      <c r="B111" s="161" t="s">
        <v>245</v>
      </c>
      <c r="C111" s="162" t="s">
        <v>246</v>
      </c>
      <c r="D111" s="163" t="s">
        <v>202</v>
      </c>
      <c r="E111" s="164">
        <v>16</v>
      </c>
      <c r="F111" s="193">
        <v>0</v>
      </c>
      <c r="G111" s="165">
        <f t="shared" si="17"/>
        <v>0</v>
      </c>
      <c r="O111" s="159">
        <v>2</v>
      </c>
      <c r="AA111" s="135">
        <v>1</v>
      </c>
      <c r="AB111" s="135">
        <v>7</v>
      </c>
      <c r="AC111" s="135">
        <v>7</v>
      </c>
      <c r="AZ111" s="135">
        <v>2</v>
      </c>
      <c r="BA111" s="135">
        <f t="shared" si="18"/>
        <v>0</v>
      </c>
      <c r="BB111" s="135">
        <f t="shared" si="19"/>
        <v>0</v>
      </c>
      <c r="BC111" s="135">
        <f t="shared" si="20"/>
        <v>0</v>
      </c>
      <c r="BD111" s="135">
        <f t="shared" si="21"/>
        <v>0</v>
      </c>
      <c r="BE111" s="135">
        <f t="shared" si="22"/>
        <v>0</v>
      </c>
      <c r="CA111" s="166">
        <v>1</v>
      </c>
      <c r="CB111" s="166">
        <v>7</v>
      </c>
      <c r="CZ111" s="135">
        <v>0</v>
      </c>
    </row>
    <row r="112" spans="1:104" x14ac:dyDescent="0.2">
      <c r="A112" s="160">
        <v>60</v>
      </c>
      <c r="B112" s="161" t="s">
        <v>247</v>
      </c>
      <c r="C112" s="162" t="s">
        <v>248</v>
      </c>
      <c r="D112" s="163" t="s">
        <v>202</v>
      </c>
      <c r="E112" s="164">
        <v>4</v>
      </c>
      <c r="F112" s="193">
        <v>0</v>
      </c>
      <c r="G112" s="165">
        <f t="shared" si="17"/>
        <v>0</v>
      </c>
      <c r="O112" s="159">
        <v>2</v>
      </c>
      <c r="AA112" s="135">
        <v>1</v>
      </c>
      <c r="AB112" s="135">
        <v>7</v>
      </c>
      <c r="AC112" s="135">
        <v>7</v>
      </c>
      <c r="AZ112" s="135">
        <v>2</v>
      </c>
      <c r="BA112" s="135">
        <f t="shared" si="18"/>
        <v>0</v>
      </c>
      <c r="BB112" s="135">
        <f t="shared" si="19"/>
        <v>0</v>
      </c>
      <c r="BC112" s="135">
        <f t="shared" si="20"/>
        <v>0</v>
      </c>
      <c r="BD112" s="135">
        <f t="shared" si="21"/>
        <v>0</v>
      </c>
      <c r="BE112" s="135">
        <f t="shared" si="22"/>
        <v>0</v>
      </c>
      <c r="CA112" s="166">
        <v>1</v>
      </c>
      <c r="CB112" s="166">
        <v>7</v>
      </c>
      <c r="CZ112" s="135">
        <v>0</v>
      </c>
    </row>
    <row r="113" spans="1:104" x14ac:dyDescent="0.2">
      <c r="A113" s="160">
        <v>61</v>
      </c>
      <c r="B113" s="161" t="s">
        <v>249</v>
      </c>
      <c r="C113" s="162" t="s">
        <v>250</v>
      </c>
      <c r="D113" s="163" t="s">
        <v>202</v>
      </c>
      <c r="E113" s="164">
        <v>2</v>
      </c>
      <c r="F113" s="193">
        <v>0</v>
      </c>
      <c r="G113" s="165">
        <f t="shared" si="17"/>
        <v>0</v>
      </c>
      <c r="O113" s="159">
        <v>2</v>
      </c>
      <c r="AA113" s="135">
        <v>1</v>
      </c>
      <c r="AB113" s="135">
        <v>7</v>
      </c>
      <c r="AC113" s="135">
        <v>7</v>
      </c>
      <c r="AZ113" s="135">
        <v>2</v>
      </c>
      <c r="BA113" s="135">
        <f t="shared" si="18"/>
        <v>0</v>
      </c>
      <c r="BB113" s="135">
        <f t="shared" si="19"/>
        <v>0</v>
      </c>
      <c r="BC113" s="135">
        <f t="shared" si="20"/>
        <v>0</v>
      </c>
      <c r="BD113" s="135">
        <f t="shared" si="21"/>
        <v>0</v>
      </c>
      <c r="BE113" s="135">
        <f t="shared" si="22"/>
        <v>0</v>
      </c>
      <c r="CA113" s="166">
        <v>1</v>
      </c>
      <c r="CB113" s="166">
        <v>7</v>
      </c>
      <c r="CZ113" s="135">
        <v>0</v>
      </c>
    </row>
    <row r="114" spans="1:104" x14ac:dyDescent="0.2">
      <c r="A114" s="160">
        <v>62</v>
      </c>
      <c r="B114" s="161" t="s">
        <v>251</v>
      </c>
      <c r="C114" s="162" t="s">
        <v>252</v>
      </c>
      <c r="D114" s="163" t="s">
        <v>118</v>
      </c>
      <c r="E114" s="164">
        <v>3</v>
      </c>
      <c r="F114" s="193">
        <v>0</v>
      </c>
      <c r="G114" s="165">
        <f t="shared" si="17"/>
        <v>0</v>
      </c>
      <c r="O114" s="159">
        <v>2</v>
      </c>
      <c r="AA114" s="135">
        <v>1</v>
      </c>
      <c r="AB114" s="135">
        <v>7</v>
      </c>
      <c r="AC114" s="135">
        <v>7</v>
      </c>
      <c r="AZ114" s="135">
        <v>2</v>
      </c>
      <c r="BA114" s="135">
        <f t="shared" si="18"/>
        <v>0</v>
      </c>
      <c r="BB114" s="135">
        <f t="shared" si="19"/>
        <v>0</v>
      </c>
      <c r="BC114" s="135">
        <f t="shared" si="20"/>
        <v>0</v>
      </c>
      <c r="BD114" s="135">
        <f t="shared" si="21"/>
        <v>0</v>
      </c>
      <c r="BE114" s="135">
        <f t="shared" si="22"/>
        <v>0</v>
      </c>
      <c r="CA114" s="166">
        <v>1</v>
      </c>
      <c r="CB114" s="166">
        <v>7</v>
      </c>
      <c r="CZ114" s="135">
        <v>2.2699999999999999E-3</v>
      </c>
    </row>
    <row r="115" spans="1:104" x14ac:dyDescent="0.2">
      <c r="A115" s="160">
        <v>63</v>
      </c>
      <c r="B115" s="161" t="s">
        <v>253</v>
      </c>
      <c r="C115" s="162" t="s">
        <v>254</v>
      </c>
      <c r="D115" s="163" t="s">
        <v>202</v>
      </c>
      <c r="E115" s="164">
        <v>100</v>
      </c>
      <c r="F115" s="193">
        <v>0</v>
      </c>
      <c r="G115" s="165">
        <f t="shared" si="17"/>
        <v>0</v>
      </c>
      <c r="O115" s="159">
        <v>2</v>
      </c>
      <c r="AA115" s="135">
        <v>1</v>
      </c>
      <c r="AB115" s="135">
        <v>7</v>
      </c>
      <c r="AC115" s="135">
        <v>7</v>
      </c>
      <c r="AZ115" s="135">
        <v>2</v>
      </c>
      <c r="BA115" s="135">
        <f t="shared" si="18"/>
        <v>0</v>
      </c>
      <c r="BB115" s="135">
        <f t="shared" si="19"/>
        <v>0</v>
      </c>
      <c r="BC115" s="135">
        <f t="shared" si="20"/>
        <v>0</v>
      </c>
      <c r="BD115" s="135">
        <f t="shared" si="21"/>
        <v>0</v>
      </c>
      <c r="BE115" s="135">
        <f t="shared" si="22"/>
        <v>0</v>
      </c>
      <c r="CA115" s="166">
        <v>1</v>
      </c>
      <c r="CB115" s="166">
        <v>7</v>
      </c>
      <c r="CZ115" s="135">
        <v>2.4000000000000001E-4</v>
      </c>
    </row>
    <row r="116" spans="1:104" x14ac:dyDescent="0.2">
      <c r="A116" s="167"/>
      <c r="B116" s="169"/>
      <c r="C116" s="226" t="s">
        <v>147</v>
      </c>
      <c r="D116" s="227"/>
      <c r="E116" s="170">
        <v>17</v>
      </c>
      <c r="F116" s="171"/>
      <c r="G116" s="172"/>
      <c r="M116" s="168" t="s">
        <v>147</v>
      </c>
      <c r="O116" s="159"/>
    </row>
    <row r="117" spans="1:104" x14ac:dyDescent="0.2">
      <c r="A117" s="167"/>
      <c r="B117" s="169"/>
      <c r="C117" s="226" t="s">
        <v>255</v>
      </c>
      <c r="D117" s="227"/>
      <c r="E117" s="170">
        <v>72</v>
      </c>
      <c r="F117" s="171"/>
      <c r="G117" s="172"/>
      <c r="M117" s="168" t="s">
        <v>255</v>
      </c>
      <c r="O117" s="159"/>
    </row>
    <row r="118" spans="1:104" x14ac:dyDescent="0.2">
      <c r="A118" s="167"/>
      <c r="B118" s="169"/>
      <c r="C118" s="226" t="s">
        <v>256</v>
      </c>
      <c r="D118" s="227"/>
      <c r="E118" s="170">
        <v>8</v>
      </c>
      <c r="F118" s="171"/>
      <c r="G118" s="172"/>
      <c r="M118" s="168" t="s">
        <v>256</v>
      </c>
      <c r="O118" s="159"/>
    </row>
    <row r="119" spans="1:104" x14ac:dyDescent="0.2">
      <c r="A119" s="167"/>
      <c r="B119" s="169"/>
      <c r="C119" s="226" t="s">
        <v>257</v>
      </c>
      <c r="D119" s="227"/>
      <c r="E119" s="170">
        <v>3</v>
      </c>
      <c r="F119" s="171"/>
      <c r="G119" s="172"/>
      <c r="M119" s="168">
        <v>3</v>
      </c>
      <c r="O119" s="159"/>
    </row>
    <row r="120" spans="1:104" x14ac:dyDescent="0.2">
      <c r="A120" s="160">
        <v>64</v>
      </c>
      <c r="B120" s="161" t="s">
        <v>258</v>
      </c>
      <c r="C120" s="162" t="s">
        <v>259</v>
      </c>
      <c r="D120" s="163" t="s">
        <v>202</v>
      </c>
      <c r="E120" s="164">
        <v>6</v>
      </c>
      <c r="F120" s="193">
        <v>0</v>
      </c>
      <c r="G120" s="165">
        <f>E120*F120</f>
        <v>0</v>
      </c>
      <c r="O120" s="159">
        <v>2</v>
      </c>
      <c r="AA120" s="135">
        <v>1</v>
      </c>
      <c r="AB120" s="135">
        <v>7</v>
      </c>
      <c r="AC120" s="135">
        <v>7</v>
      </c>
      <c r="AZ120" s="135">
        <v>2</v>
      </c>
      <c r="BA120" s="135">
        <f>IF(AZ120=1,G120,0)</f>
        <v>0</v>
      </c>
      <c r="BB120" s="135">
        <f>IF(AZ120=2,G120,0)</f>
        <v>0</v>
      </c>
      <c r="BC120" s="135">
        <f>IF(AZ120=3,G120,0)</f>
        <v>0</v>
      </c>
      <c r="BD120" s="135">
        <f>IF(AZ120=4,G120,0)</f>
        <v>0</v>
      </c>
      <c r="BE120" s="135">
        <f>IF(AZ120=5,G120,0)</f>
        <v>0</v>
      </c>
      <c r="CA120" s="166">
        <v>1</v>
      </c>
      <c r="CB120" s="166">
        <v>7</v>
      </c>
      <c r="CZ120" s="135">
        <v>2.4000000000000001E-4</v>
      </c>
    </row>
    <row r="121" spans="1:104" x14ac:dyDescent="0.2">
      <c r="A121" s="167"/>
      <c r="B121" s="169"/>
      <c r="C121" s="226" t="s">
        <v>135</v>
      </c>
      <c r="D121" s="227"/>
      <c r="E121" s="170">
        <v>3</v>
      </c>
      <c r="F121" s="171"/>
      <c r="G121" s="172"/>
      <c r="M121" s="168" t="s">
        <v>135</v>
      </c>
      <c r="O121" s="159"/>
    </row>
    <row r="122" spans="1:104" x14ac:dyDescent="0.2">
      <c r="A122" s="167"/>
      <c r="B122" s="169"/>
      <c r="C122" s="226" t="s">
        <v>260</v>
      </c>
      <c r="D122" s="227"/>
      <c r="E122" s="170">
        <v>3</v>
      </c>
      <c r="F122" s="171"/>
      <c r="G122" s="172"/>
      <c r="M122" s="168" t="s">
        <v>260</v>
      </c>
      <c r="O122" s="159"/>
    </row>
    <row r="123" spans="1:104" x14ac:dyDescent="0.2">
      <c r="A123" s="160">
        <v>65</v>
      </c>
      <c r="B123" s="161" t="s">
        <v>261</v>
      </c>
      <c r="C123" s="162" t="s">
        <v>262</v>
      </c>
      <c r="D123" s="163" t="s">
        <v>202</v>
      </c>
      <c r="E123" s="164">
        <v>100</v>
      </c>
      <c r="F123" s="193"/>
      <c r="G123" s="165">
        <f>E123*F123</f>
        <v>0</v>
      </c>
      <c r="O123" s="159">
        <v>2</v>
      </c>
      <c r="AA123" s="135">
        <v>1</v>
      </c>
      <c r="AB123" s="135">
        <v>7</v>
      </c>
      <c r="AC123" s="135">
        <v>7</v>
      </c>
      <c r="AZ123" s="135">
        <v>2</v>
      </c>
      <c r="BA123" s="135">
        <f>IF(AZ123=1,G123,0)</f>
        <v>0</v>
      </c>
      <c r="BB123" s="135">
        <f>IF(AZ123=2,G123,0)</f>
        <v>0</v>
      </c>
      <c r="BC123" s="135">
        <f>IF(AZ123=3,G123,0)</f>
        <v>0</v>
      </c>
      <c r="BD123" s="135">
        <f>IF(AZ123=4,G123,0)</f>
        <v>0</v>
      </c>
      <c r="BE123" s="135">
        <f>IF(AZ123=5,G123,0)</f>
        <v>0</v>
      </c>
      <c r="CA123" s="166">
        <v>1</v>
      </c>
      <c r="CB123" s="166">
        <v>7</v>
      </c>
      <c r="CZ123" s="135">
        <v>8.0000000000000007E-5</v>
      </c>
    </row>
    <row r="124" spans="1:104" x14ac:dyDescent="0.2">
      <c r="A124" s="160">
        <v>66</v>
      </c>
      <c r="B124" s="161" t="s">
        <v>263</v>
      </c>
      <c r="C124" s="162" t="s">
        <v>264</v>
      </c>
      <c r="D124" s="163" t="s">
        <v>202</v>
      </c>
      <c r="E124" s="164">
        <v>51</v>
      </c>
      <c r="F124" s="193">
        <v>0</v>
      </c>
      <c r="G124" s="165">
        <f>E124*F124</f>
        <v>0</v>
      </c>
      <c r="O124" s="159">
        <v>2</v>
      </c>
      <c r="AA124" s="135">
        <v>1</v>
      </c>
      <c r="AB124" s="135">
        <v>7</v>
      </c>
      <c r="AC124" s="135">
        <v>7</v>
      </c>
      <c r="AZ124" s="135">
        <v>2</v>
      </c>
      <c r="BA124" s="135">
        <f>IF(AZ124=1,G124,0)</f>
        <v>0</v>
      </c>
      <c r="BB124" s="135">
        <f>IF(AZ124=2,G124,0)</f>
        <v>0</v>
      </c>
      <c r="BC124" s="135">
        <f>IF(AZ124=3,G124,0)</f>
        <v>0</v>
      </c>
      <c r="BD124" s="135">
        <f>IF(AZ124=4,G124,0)</f>
        <v>0</v>
      </c>
      <c r="BE124" s="135">
        <f>IF(AZ124=5,G124,0)</f>
        <v>0</v>
      </c>
      <c r="CA124" s="166">
        <v>1</v>
      </c>
      <c r="CB124" s="166">
        <v>7</v>
      </c>
      <c r="CZ124" s="135">
        <v>0</v>
      </c>
    </row>
    <row r="125" spans="1:104" x14ac:dyDescent="0.2">
      <c r="A125" s="167"/>
      <c r="B125" s="169"/>
      <c r="C125" s="226" t="s">
        <v>143</v>
      </c>
      <c r="D125" s="227"/>
      <c r="E125" s="170">
        <v>4</v>
      </c>
      <c r="F125" s="171"/>
      <c r="G125" s="172"/>
      <c r="M125" s="168" t="s">
        <v>143</v>
      </c>
      <c r="O125" s="159"/>
    </row>
    <row r="126" spans="1:104" x14ac:dyDescent="0.2">
      <c r="A126" s="167"/>
      <c r="B126" s="169"/>
      <c r="C126" s="226" t="s">
        <v>197</v>
      </c>
      <c r="D126" s="227"/>
      <c r="E126" s="170">
        <v>45</v>
      </c>
      <c r="F126" s="171"/>
      <c r="G126" s="172"/>
      <c r="M126" s="168" t="s">
        <v>197</v>
      </c>
      <c r="O126" s="159"/>
    </row>
    <row r="127" spans="1:104" x14ac:dyDescent="0.2">
      <c r="A127" s="167"/>
      <c r="B127" s="169"/>
      <c r="C127" s="226" t="s">
        <v>199</v>
      </c>
      <c r="D127" s="227"/>
      <c r="E127" s="170">
        <v>2</v>
      </c>
      <c r="F127" s="171"/>
      <c r="G127" s="172"/>
      <c r="M127" s="168" t="s">
        <v>199</v>
      </c>
      <c r="O127" s="159"/>
    </row>
    <row r="128" spans="1:104" x14ac:dyDescent="0.2">
      <c r="A128" s="160">
        <v>67</v>
      </c>
      <c r="B128" s="161" t="s">
        <v>265</v>
      </c>
      <c r="C128" s="162" t="s">
        <v>266</v>
      </c>
      <c r="D128" s="163" t="s">
        <v>118</v>
      </c>
      <c r="E128" s="164">
        <v>3</v>
      </c>
      <c r="F128" s="193">
        <v>0</v>
      </c>
      <c r="G128" s="165">
        <f>E128*F128</f>
        <v>0</v>
      </c>
      <c r="O128" s="159">
        <v>2</v>
      </c>
      <c r="AA128" s="135">
        <v>1</v>
      </c>
      <c r="AB128" s="135">
        <v>7</v>
      </c>
      <c r="AC128" s="135">
        <v>7</v>
      </c>
      <c r="AZ128" s="135">
        <v>2</v>
      </c>
      <c r="BA128" s="135">
        <f>IF(AZ128=1,G128,0)</f>
        <v>0</v>
      </c>
      <c r="BB128" s="135">
        <f>IF(AZ128=2,G128,0)</f>
        <v>0</v>
      </c>
      <c r="BC128" s="135">
        <f>IF(AZ128=3,G128,0)</f>
        <v>0</v>
      </c>
      <c r="BD128" s="135">
        <f>IF(AZ128=4,G128,0)</f>
        <v>0</v>
      </c>
      <c r="BE128" s="135">
        <f>IF(AZ128=5,G128,0)</f>
        <v>0</v>
      </c>
      <c r="CA128" s="166">
        <v>1</v>
      </c>
      <c r="CB128" s="166">
        <v>7</v>
      </c>
      <c r="CZ128" s="135">
        <v>2.4000000000000001E-4</v>
      </c>
    </row>
    <row r="129" spans="1:104" x14ac:dyDescent="0.2">
      <c r="A129" s="160">
        <v>68</v>
      </c>
      <c r="B129" s="161" t="s">
        <v>267</v>
      </c>
      <c r="C129" s="162" t="s">
        <v>268</v>
      </c>
      <c r="D129" s="163" t="s">
        <v>118</v>
      </c>
      <c r="E129" s="164">
        <v>36</v>
      </c>
      <c r="F129" s="193">
        <v>0</v>
      </c>
      <c r="G129" s="165">
        <f>E129*F129</f>
        <v>0</v>
      </c>
      <c r="O129" s="159">
        <v>2</v>
      </c>
      <c r="AA129" s="135">
        <v>1</v>
      </c>
      <c r="AB129" s="135">
        <v>7</v>
      </c>
      <c r="AC129" s="135">
        <v>7</v>
      </c>
      <c r="AZ129" s="135">
        <v>2</v>
      </c>
      <c r="BA129" s="135">
        <f>IF(AZ129=1,G129,0)</f>
        <v>0</v>
      </c>
      <c r="BB129" s="135">
        <f>IF(AZ129=2,G129,0)</f>
        <v>0</v>
      </c>
      <c r="BC129" s="135">
        <f>IF(AZ129=3,G129,0)</f>
        <v>0</v>
      </c>
      <c r="BD129" s="135">
        <f>IF(AZ129=4,G129,0)</f>
        <v>0</v>
      </c>
      <c r="BE129" s="135">
        <f>IF(AZ129=5,G129,0)</f>
        <v>0</v>
      </c>
      <c r="CA129" s="166">
        <v>1</v>
      </c>
      <c r="CB129" s="166">
        <v>7</v>
      </c>
      <c r="CZ129" s="135">
        <v>4.0000000000000003E-5</v>
      </c>
    </row>
    <row r="130" spans="1:104" x14ac:dyDescent="0.2">
      <c r="A130" s="167"/>
      <c r="B130" s="169"/>
      <c r="C130" s="226" t="s">
        <v>139</v>
      </c>
      <c r="D130" s="227"/>
      <c r="E130" s="170">
        <v>36</v>
      </c>
      <c r="F130" s="171"/>
      <c r="G130" s="172"/>
      <c r="M130" s="168" t="s">
        <v>139</v>
      </c>
      <c r="O130" s="159"/>
    </row>
    <row r="131" spans="1:104" x14ac:dyDescent="0.2">
      <c r="A131" s="160">
        <v>69</v>
      </c>
      <c r="B131" s="161" t="s">
        <v>269</v>
      </c>
      <c r="C131" s="162" t="s">
        <v>270</v>
      </c>
      <c r="D131" s="163" t="s">
        <v>118</v>
      </c>
      <c r="E131" s="164">
        <v>16</v>
      </c>
      <c r="F131" s="193">
        <v>0</v>
      </c>
      <c r="G131" s="165">
        <f t="shared" ref="G131:G142" si="23">E131*F131</f>
        <v>0</v>
      </c>
      <c r="O131" s="159">
        <v>2</v>
      </c>
      <c r="AA131" s="135">
        <v>1</v>
      </c>
      <c r="AB131" s="135">
        <v>7</v>
      </c>
      <c r="AC131" s="135">
        <v>7</v>
      </c>
      <c r="AZ131" s="135">
        <v>2</v>
      </c>
      <c r="BA131" s="135">
        <f t="shared" ref="BA131:BA143" si="24">IF(AZ131=1,G131,0)</f>
        <v>0</v>
      </c>
      <c r="BB131" s="135">
        <f t="shared" ref="BB131:BB143" si="25">IF(AZ131=2,G131,0)</f>
        <v>0</v>
      </c>
      <c r="BC131" s="135">
        <f t="shared" ref="BC131:BC143" si="26">IF(AZ131=3,G131,0)</f>
        <v>0</v>
      </c>
      <c r="BD131" s="135">
        <f t="shared" ref="BD131:BD143" si="27">IF(AZ131=4,G131,0)</f>
        <v>0</v>
      </c>
      <c r="BE131" s="135">
        <f t="shared" ref="BE131:BE143" si="28">IF(AZ131=5,G131,0)</f>
        <v>0</v>
      </c>
      <c r="CA131" s="166">
        <v>1</v>
      </c>
      <c r="CB131" s="166">
        <v>7</v>
      </c>
      <c r="CZ131" s="135">
        <v>0</v>
      </c>
    </row>
    <row r="132" spans="1:104" x14ac:dyDescent="0.2">
      <c r="A132" s="160">
        <v>70</v>
      </c>
      <c r="B132" s="161" t="s">
        <v>271</v>
      </c>
      <c r="C132" s="162" t="s">
        <v>272</v>
      </c>
      <c r="D132" s="163" t="s">
        <v>118</v>
      </c>
      <c r="E132" s="164">
        <v>16</v>
      </c>
      <c r="F132" s="193"/>
      <c r="G132" s="165">
        <f t="shared" si="23"/>
        <v>0</v>
      </c>
      <c r="O132" s="159">
        <v>2</v>
      </c>
      <c r="AA132" s="135">
        <v>1</v>
      </c>
      <c r="AB132" s="135">
        <v>0</v>
      </c>
      <c r="AC132" s="135">
        <v>0</v>
      </c>
      <c r="AZ132" s="135">
        <v>2</v>
      </c>
      <c r="BA132" s="135">
        <f t="shared" si="24"/>
        <v>0</v>
      </c>
      <c r="BB132" s="135">
        <f t="shared" si="25"/>
        <v>0</v>
      </c>
      <c r="BC132" s="135">
        <f t="shared" si="26"/>
        <v>0</v>
      </c>
      <c r="BD132" s="135">
        <f t="shared" si="27"/>
        <v>0</v>
      </c>
      <c r="BE132" s="135">
        <f t="shared" si="28"/>
        <v>0</v>
      </c>
      <c r="CA132" s="166">
        <v>1</v>
      </c>
      <c r="CB132" s="166">
        <v>0</v>
      </c>
      <c r="CZ132" s="135">
        <v>0</v>
      </c>
    </row>
    <row r="133" spans="1:104" x14ac:dyDescent="0.2">
      <c r="A133" s="160">
        <v>71</v>
      </c>
      <c r="B133" s="161" t="s">
        <v>273</v>
      </c>
      <c r="C133" s="162" t="s">
        <v>274</v>
      </c>
      <c r="D133" s="163" t="s">
        <v>118</v>
      </c>
      <c r="E133" s="164">
        <v>17</v>
      </c>
      <c r="F133" s="193">
        <v>0</v>
      </c>
      <c r="G133" s="165">
        <f t="shared" si="23"/>
        <v>0</v>
      </c>
      <c r="O133" s="159">
        <v>2</v>
      </c>
      <c r="AA133" s="135">
        <v>1</v>
      </c>
      <c r="AB133" s="135">
        <v>7</v>
      </c>
      <c r="AC133" s="135">
        <v>7</v>
      </c>
      <c r="AZ133" s="135">
        <v>2</v>
      </c>
      <c r="BA133" s="135">
        <f t="shared" si="24"/>
        <v>0</v>
      </c>
      <c r="BB133" s="135">
        <f t="shared" si="25"/>
        <v>0</v>
      </c>
      <c r="BC133" s="135">
        <f t="shared" si="26"/>
        <v>0</v>
      </c>
      <c r="BD133" s="135">
        <f t="shared" si="27"/>
        <v>0</v>
      </c>
      <c r="BE133" s="135">
        <f t="shared" si="28"/>
        <v>0</v>
      </c>
      <c r="CA133" s="166">
        <v>1</v>
      </c>
      <c r="CB133" s="166">
        <v>7</v>
      </c>
      <c r="CZ133" s="135">
        <v>1.2999999999999999E-4</v>
      </c>
    </row>
    <row r="134" spans="1:104" x14ac:dyDescent="0.2">
      <c r="A134" s="160">
        <v>72</v>
      </c>
      <c r="B134" s="161" t="s">
        <v>275</v>
      </c>
      <c r="C134" s="162" t="s">
        <v>276</v>
      </c>
      <c r="D134" s="163" t="s">
        <v>118</v>
      </c>
      <c r="E134" s="164">
        <v>3</v>
      </c>
      <c r="F134" s="193">
        <v>0</v>
      </c>
      <c r="G134" s="165">
        <f t="shared" si="23"/>
        <v>0</v>
      </c>
      <c r="O134" s="159">
        <v>2</v>
      </c>
      <c r="AA134" s="135">
        <v>3</v>
      </c>
      <c r="AB134" s="135">
        <v>7</v>
      </c>
      <c r="AC134" s="135">
        <v>64271101</v>
      </c>
      <c r="AZ134" s="135">
        <v>2</v>
      </c>
      <c r="BA134" s="135">
        <f t="shared" si="24"/>
        <v>0</v>
      </c>
      <c r="BB134" s="135">
        <f t="shared" si="25"/>
        <v>0</v>
      </c>
      <c r="BC134" s="135">
        <f t="shared" si="26"/>
        <v>0</v>
      </c>
      <c r="BD134" s="135">
        <f t="shared" si="27"/>
        <v>0</v>
      </c>
      <c r="BE134" s="135">
        <f t="shared" si="28"/>
        <v>0</v>
      </c>
      <c r="CA134" s="166">
        <v>3</v>
      </c>
      <c r="CB134" s="166">
        <v>7</v>
      </c>
      <c r="CZ134" s="135">
        <v>1.4E-2</v>
      </c>
    </row>
    <row r="135" spans="1:104" x14ac:dyDescent="0.2">
      <c r="A135" s="160">
        <v>73</v>
      </c>
      <c r="B135" s="161" t="s">
        <v>277</v>
      </c>
      <c r="C135" s="162" t="s">
        <v>278</v>
      </c>
      <c r="D135" s="163" t="s">
        <v>118</v>
      </c>
      <c r="E135" s="164">
        <v>36</v>
      </c>
      <c r="F135" s="193">
        <v>0</v>
      </c>
      <c r="G135" s="165">
        <f t="shared" si="23"/>
        <v>0</v>
      </c>
      <c r="O135" s="159">
        <v>2</v>
      </c>
      <c r="AA135" s="135">
        <v>12</v>
      </c>
      <c r="AB135" s="135">
        <v>1</v>
      </c>
      <c r="AC135" s="135">
        <v>6</v>
      </c>
      <c r="AZ135" s="135">
        <v>2</v>
      </c>
      <c r="BA135" s="135">
        <f t="shared" si="24"/>
        <v>0</v>
      </c>
      <c r="BB135" s="135">
        <f t="shared" si="25"/>
        <v>0</v>
      </c>
      <c r="BC135" s="135">
        <f t="shared" si="26"/>
        <v>0</v>
      </c>
      <c r="BD135" s="135">
        <f t="shared" si="27"/>
        <v>0</v>
      </c>
      <c r="BE135" s="135">
        <f t="shared" si="28"/>
        <v>0</v>
      </c>
      <c r="CA135" s="166">
        <v>12</v>
      </c>
      <c r="CB135" s="166">
        <v>1</v>
      </c>
      <c r="CZ135" s="135">
        <v>1E-3</v>
      </c>
    </row>
    <row r="136" spans="1:104" x14ac:dyDescent="0.2">
      <c r="A136" s="160">
        <v>74</v>
      </c>
      <c r="B136" s="161" t="s">
        <v>279</v>
      </c>
      <c r="C136" s="162" t="s">
        <v>280</v>
      </c>
      <c r="D136" s="163" t="s">
        <v>118</v>
      </c>
      <c r="E136" s="164">
        <v>36</v>
      </c>
      <c r="F136" s="193">
        <v>0</v>
      </c>
      <c r="G136" s="165">
        <f t="shared" si="23"/>
        <v>0</v>
      </c>
      <c r="O136" s="159">
        <v>2</v>
      </c>
      <c r="AA136" s="135">
        <v>12</v>
      </c>
      <c r="AB136" s="135">
        <v>1</v>
      </c>
      <c r="AC136" s="135">
        <v>104</v>
      </c>
      <c r="AZ136" s="135">
        <v>2</v>
      </c>
      <c r="BA136" s="135">
        <f t="shared" si="24"/>
        <v>0</v>
      </c>
      <c r="BB136" s="135">
        <f t="shared" si="25"/>
        <v>0</v>
      </c>
      <c r="BC136" s="135">
        <f t="shared" si="26"/>
        <v>0</v>
      </c>
      <c r="BD136" s="135">
        <f t="shared" si="27"/>
        <v>0</v>
      </c>
      <c r="BE136" s="135">
        <f t="shared" si="28"/>
        <v>0</v>
      </c>
      <c r="CA136" s="166">
        <v>12</v>
      </c>
      <c r="CB136" s="166">
        <v>1</v>
      </c>
      <c r="CZ136" s="135">
        <v>1E-3</v>
      </c>
    </row>
    <row r="137" spans="1:104" x14ac:dyDescent="0.2">
      <c r="A137" s="160">
        <v>75</v>
      </c>
      <c r="B137" s="161" t="s">
        <v>281</v>
      </c>
      <c r="C137" s="162" t="s">
        <v>282</v>
      </c>
      <c r="D137" s="163" t="s">
        <v>118</v>
      </c>
      <c r="E137" s="164">
        <v>36</v>
      </c>
      <c r="F137" s="193">
        <v>0</v>
      </c>
      <c r="G137" s="165">
        <f t="shared" si="23"/>
        <v>0</v>
      </c>
      <c r="O137" s="159">
        <v>2</v>
      </c>
      <c r="AA137" s="135">
        <v>12</v>
      </c>
      <c r="AB137" s="135">
        <v>1</v>
      </c>
      <c r="AC137" s="135">
        <v>7</v>
      </c>
      <c r="AZ137" s="135">
        <v>2</v>
      </c>
      <c r="BA137" s="135">
        <f t="shared" si="24"/>
        <v>0</v>
      </c>
      <c r="BB137" s="135">
        <f t="shared" si="25"/>
        <v>0</v>
      </c>
      <c r="BC137" s="135">
        <f t="shared" si="26"/>
        <v>0</v>
      </c>
      <c r="BD137" s="135">
        <f t="shared" si="27"/>
        <v>0</v>
      </c>
      <c r="BE137" s="135">
        <f t="shared" si="28"/>
        <v>0</v>
      </c>
      <c r="CA137" s="166">
        <v>12</v>
      </c>
      <c r="CB137" s="166">
        <v>1</v>
      </c>
      <c r="CZ137" s="135">
        <v>0</v>
      </c>
    </row>
    <row r="138" spans="1:104" ht="22.5" x14ac:dyDescent="0.2">
      <c r="A138" s="160">
        <v>76</v>
      </c>
      <c r="B138" s="161" t="s">
        <v>283</v>
      </c>
      <c r="C138" s="162" t="s">
        <v>284</v>
      </c>
      <c r="D138" s="163" t="s">
        <v>161</v>
      </c>
      <c r="E138" s="164">
        <v>17</v>
      </c>
      <c r="F138" s="193">
        <v>0</v>
      </c>
      <c r="G138" s="165">
        <f t="shared" si="23"/>
        <v>0</v>
      </c>
      <c r="O138" s="159">
        <v>2</v>
      </c>
      <c r="AA138" s="135">
        <v>12</v>
      </c>
      <c r="AB138" s="135">
        <v>1</v>
      </c>
      <c r="AC138" s="135">
        <v>9</v>
      </c>
      <c r="AZ138" s="135">
        <v>2</v>
      </c>
      <c r="BA138" s="135">
        <f t="shared" si="24"/>
        <v>0</v>
      </c>
      <c r="BB138" s="135">
        <f t="shared" si="25"/>
        <v>0</v>
      </c>
      <c r="BC138" s="135">
        <f t="shared" si="26"/>
        <v>0</v>
      </c>
      <c r="BD138" s="135">
        <f t="shared" si="27"/>
        <v>0</v>
      </c>
      <c r="BE138" s="135">
        <f t="shared" si="28"/>
        <v>0</v>
      </c>
      <c r="CA138" s="166">
        <v>12</v>
      </c>
      <c r="CB138" s="166">
        <v>1</v>
      </c>
      <c r="CZ138" s="135">
        <v>0</v>
      </c>
    </row>
    <row r="139" spans="1:104" x14ac:dyDescent="0.2">
      <c r="A139" s="160">
        <v>77</v>
      </c>
      <c r="B139" s="161" t="s">
        <v>285</v>
      </c>
      <c r="C139" s="162" t="s">
        <v>286</v>
      </c>
      <c r="D139" s="163" t="s">
        <v>287</v>
      </c>
      <c r="E139" s="164">
        <v>17</v>
      </c>
      <c r="F139" s="193">
        <v>0</v>
      </c>
      <c r="G139" s="165">
        <f t="shared" si="23"/>
        <v>0</v>
      </c>
      <c r="O139" s="159">
        <v>2</v>
      </c>
      <c r="AA139" s="135">
        <v>12</v>
      </c>
      <c r="AB139" s="135">
        <v>1</v>
      </c>
      <c r="AC139" s="135">
        <v>12</v>
      </c>
      <c r="AZ139" s="135">
        <v>2</v>
      </c>
      <c r="BA139" s="135">
        <f t="shared" si="24"/>
        <v>0</v>
      </c>
      <c r="BB139" s="135">
        <f t="shared" si="25"/>
        <v>0</v>
      </c>
      <c r="BC139" s="135">
        <f t="shared" si="26"/>
        <v>0</v>
      </c>
      <c r="BD139" s="135">
        <f t="shared" si="27"/>
        <v>0</v>
      </c>
      <c r="BE139" s="135">
        <f t="shared" si="28"/>
        <v>0</v>
      </c>
      <c r="CA139" s="166">
        <v>12</v>
      </c>
      <c r="CB139" s="166">
        <v>1</v>
      </c>
      <c r="CZ139" s="135">
        <v>0</v>
      </c>
    </row>
    <row r="140" spans="1:104" x14ac:dyDescent="0.2">
      <c r="A140" s="160">
        <v>78</v>
      </c>
      <c r="B140" s="161" t="s">
        <v>288</v>
      </c>
      <c r="C140" s="162" t="s">
        <v>289</v>
      </c>
      <c r="D140" s="163" t="s">
        <v>118</v>
      </c>
      <c r="E140" s="164">
        <v>17</v>
      </c>
      <c r="F140" s="193">
        <v>0</v>
      </c>
      <c r="G140" s="165">
        <f t="shared" si="23"/>
        <v>0</v>
      </c>
      <c r="O140" s="159">
        <v>2</v>
      </c>
      <c r="AA140" s="135">
        <v>12</v>
      </c>
      <c r="AB140" s="135">
        <v>1</v>
      </c>
      <c r="AC140" s="135">
        <v>13</v>
      </c>
      <c r="AZ140" s="135">
        <v>2</v>
      </c>
      <c r="BA140" s="135">
        <f t="shared" si="24"/>
        <v>0</v>
      </c>
      <c r="BB140" s="135">
        <f t="shared" si="25"/>
        <v>0</v>
      </c>
      <c r="BC140" s="135">
        <f t="shared" si="26"/>
        <v>0</v>
      </c>
      <c r="BD140" s="135">
        <f t="shared" si="27"/>
        <v>0</v>
      </c>
      <c r="BE140" s="135">
        <f t="shared" si="28"/>
        <v>0</v>
      </c>
      <c r="CA140" s="166">
        <v>12</v>
      </c>
      <c r="CB140" s="166">
        <v>1</v>
      </c>
      <c r="CZ140" s="135">
        <v>1E-3</v>
      </c>
    </row>
    <row r="141" spans="1:104" x14ac:dyDescent="0.2">
      <c r="A141" s="160">
        <v>79</v>
      </c>
      <c r="B141" s="161" t="s">
        <v>290</v>
      </c>
      <c r="C141" s="162" t="s">
        <v>291</v>
      </c>
      <c r="D141" s="163" t="s">
        <v>118</v>
      </c>
      <c r="E141" s="164">
        <v>17</v>
      </c>
      <c r="F141" s="193">
        <v>0</v>
      </c>
      <c r="G141" s="165">
        <f t="shared" si="23"/>
        <v>0</v>
      </c>
      <c r="O141" s="159">
        <v>2</v>
      </c>
      <c r="AA141" s="135">
        <v>12</v>
      </c>
      <c r="AB141" s="135">
        <v>1</v>
      </c>
      <c r="AC141" s="135">
        <v>15</v>
      </c>
      <c r="AZ141" s="135">
        <v>2</v>
      </c>
      <c r="BA141" s="135">
        <f t="shared" si="24"/>
        <v>0</v>
      </c>
      <c r="BB141" s="135">
        <f t="shared" si="25"/>
        <v>0</v>
      </c>
      <c r="BC141" s="135">
        <f t="shared" si="26"/>
        <v>0</v>
      </c>
      <c r="BD141" s="135">
        <f t="shared" si="27"/>
        <v>0</v>
      </c>
      <c r="BE141" s="135">
        <f t="shared" si="28"/>
        <v>0</v>
      </c>
      <c r="CA141" s="166">
        <v>12</v>
      </c>
      <c r="CB141" s="166">
        <v>1</v>
      </c>
      <c r="CZ141" s="135">
        <v>1E-3</v>
      </c>
    </row>
    <row r="142" spans="1:104" x14ac:dyDescent="0.2">
      <c r="A142" s="160">
        <v>80</v>
      </c>
      <c r="B142" s="161" t="s">
        <v>292</v>
      </c>
      <c r="C142" s="162" t="s">
        <v>293</v>
      </c>
      <c r="D142" s="163" t="s">
        <v>73</v>
      </c>
      <c r="E142" s="164">
        <v>3</v>
      </c>
      <c r="F142" s="193">
        <v>0</v>
      </c>
      <c r="G142" s="165">
        <f t="shared" si="23"/>
        <v>0</v>
      </c>
      <c r="O142" s="159">
        <v>2</v>
      </c>
      <c r="AA142" s="135">
        <v>12</v>
      </c>
      <c r="AB142" s="135">
        <v>1</v>
      </c>
      <c r="AC142" s="135">
        <v>17</v>
      </c>
      <c r="AZ142" s="135">
        <v>2</v>
      </c>
      <c r="BA142" s="135">
        <f t="shared" si="24"/>
        <v>0</v>
      </c>
      <c r="BB142" s="135">
        <f t="shared" si="25"/>
        <v>0</v>
      </c>
      <c r="BC142" s="135">
        <f t="shared" si="26"/>
        <v>0</v>
      </c>
      <c r="BD142" s="135">
        <f t="shared" si="27"/>
        <v>0</v>
      </c>
      <c r="BE142" s="135">
        <f t="shared" si="28"/>
        <v>0</v>
      </c>
      <c r="CA142" s="166">
        <v>12</v>
      </c>
      <c r="CB142" s="166">
        <v>1</v>
      </c>
      <c r="CZ142" s="135">
        <v>1.7940000000000001E-2</v>
      </c>
    </row>
    <row r="143" spans="1:104" x14ac:dyDescent="0.2">
      <c r="A143" s="160">
        <v>81</v>
      </c>
      <c r="B143" s="161" t="s">
        <v>294</v>
      </c>
      <c r="C143" s="162" t="s">
        <v>295</v>
      </c>
      <c r="D143" s="163" t="s">
        <v>61</v>
      </c>
      <c r="E143" s="164">
        <v>0.34</v>
      </c>
      <c r="F143" s="194">
        <f>SUM(G107:G142)</f>
        <v>0</v>
      </c>
      <c r="G143" s="165">
        <f>E143*F143*0.01</f>
        <v>0</v>
      </c>
      <c r="O143" s="159">
        <v>2</v>
      </c>
      <c r="AA143" s="135">
        <v>7</v>
      </c>
      <c r="AB143" s="135">
        <v>1002</v>
      </c>
      <c r="AC143" s="135">
        <v>5</v>
      </c>
      <c r="AZ143" s="135">
        <v>2</v>
      </c>
      <c r="BA143" s="135">
        <f t="shared" si="24"/>
        <v>0</v>
      </c>
      <c r="BB143" s="135">
        <f t="shared" si="25"/>
        <v>0</v>
      </c>
      <c r="BC143" s="135">
        <f t="shared" si="26"/>
        <v>0</v>
      </c>
      <c r="BD143" s="135">
        <f t="shared" si="27"/>
        <v>0</v>
      </c>
      <c r="BE143" s="135">
        <f t="shared" si="28"/>
        <v>0</v>
      </c>
      <c r="CA143" s="166">
        <v>7</v>
      </c>
      <c r="CB143" s="166">
        <v>1002</v>
      </c>
      <c r="CZ143" s="135">
        <v>0</v>
      </c>
    </row>
    <row r="144" spans="1:104" x14ac:dyDescent="0.2">
      <c r="A144" s="173"/>
      <c r="B144" s="174" t="s">
        <v>74</v>
      </c>
      <c r="C144" s="175" t="str">
        <f>CONCATENATE(B106," ",C106)</f>
        <v>725 Zařizovací předměty</v>
      </c>
      <c r="D144" s="176"/>
      <c r="E144" s="177"/>
      <c r="F144" s="178"/>
      <c r="G144" s="179">
        <f>SUM(G106:G143)</f>
        <v>0</v>
      </c>
      <c r="O144" s="159">
        <v>4</v>
      </c>
      <c r="BA144" s="180">
        <f>SUM(BA106:BA143)</f>
        <v>0</v>
      </c>
      <c r="BB144" s="180">
        <f>SUM(BB106:BB143)</f>
        <v>0</v>
      </c>
      <c r="BC144" s="180">
        <f>SUM(BC106:BC143)</f>
        <v>0</v>
      </c>
      <c r="BD144" s="180">
        <f>SUM(BD106:BD143)</f>
        <v>0</v>
      </c>
      <c r="BE144" s="180">
        <f>SUM(BE106:BE143)</f>
        <v>0</v>
      </c>
    </row>
    <row r="145" spans="1:104" x14ac:dyDescent="0.2">
      <c r="A145" s="152" t="s">
        <v>72</v>
      </c>
      <c r="B145" s="153" t="s">
        <v>296</v>
      </c>
      <c r="C145" s="154" t="s">
        <v>297</v>
      </c>
      <c r="D145" s="155"/>
      <c r="E145" s="156"/>
      <c r="F145" s="156"/>
      <c r="G145" s="157"/>
      <c r="H145" s="158"/>
      <c r="I145" s="158"/>
      <c r="O145" s="159">
        <v>1</v>
      </c>
    </row>
    <row r="146" spans="1:104" x14ac:dyDescent="0.2">
      <c r="A146" s="160">
        <v>82</v>
      </c>
      <c r="B146" s="161" t="s">
        <v>298</v>
      </c>
      <c r="C146" s="162" t="s">
        <v>299</v>
      </c>
      <c r="D146" s="163" t="s">
        <v>110</v>
      </c>
      <c r="E146" s="164">
        <v>13.38322</v>
      </c>
      <c r="F146" s="193">
        <v>0</v>
      </c>
      <c r="G146" s="165">
        <f t="shared" ref="G146:G154" si="29">E146*F146</f>
        <v>0</v>
      </c>
      <c r="O146" s="159">
        <v>2</v>
      </c>
      <c r="AA146" s="135">
        <v>8</v>
      </c>
      <c r="AB146" s="135">
        <v>1</v>
      </c>
      <c r="AC146" s="135">
        <v>3</v>
      </c>
      <c r="AZ146" s="135">
        <v>1</v>
      </c>
      <c r="BA146" s="135">
        <f t="shared" ref="BA146:BA154" si="30">IF(AZ146=1,G146,0)</f>
        <v>0</v>
      </c>
      <c r="BB146" s="135">
        <f t="shared" ref="BB146:BB154" si="31">IF(AZ146=2,G146,0)</f>
        <v>0</v>
      </c>
      <c r="BC146" s="135">
        <f t="shared" ref="BC146:BC154" si="32">IF(AZ146=3,G146,0)</f>
        <v>0</v>
      </c>
      <c r="BD146" s="135">
        <f t="shared" ref="BD146:BD154" si="33">IF(AZ146=4,G146,0)</f>
        <v>0</v>
      </c>
      <c r="BE146" s="135">
        <f t="shared" ref="BE146:BE154" si="34">IF(AZ146=5,G146,0)</f>
        <v>0</v>
      </c>
      <c r="CA146" s="166">
        <v>8</v>
      </c>
      <c r="CB146" s="166">
        <v>1</v>
      </c>
      <c r="CZ146" s="135">
        <v>0</v>
      </c>
    </row>
    <row r="147" spans="1:104" x14ac:dyDescent="0.2">
      <c r="A147" s="160">
        <v>83</v>
      </c>
      <c r="B147" s="161" t="s">
        <v>300</v>
      </c>
      <c r="C147" s="162" t="s">
        <v>301</v>
      </c>
      <c r="D147" s="163" t="s">
        <v>110</v>
      </c>
      <c r="E147" s="164">
        <v>13.38322</v>
      </c>
      <c r="F147" s="193">
        <v>0</v>
      </c>
      <c r="G147" s="165">
        <f t="shared" si="29"/>
        <v>0</v>
      </c>
      <c r="O147" s="159">
        <v>2</v>
      </c>
      <c r="AA147" s="135">
        <v>8</v>
      </c>
      <c r="AB147" s="135">
        <v>0</v>
      </c>
      <c r="AC147" s="135">
        <v>3</v>
      </c>
      <c r="AZ147" s="135">
        <v>1</v>
      </c>
      <c r="BA147" s="135">
        <f t="shared" si="30"/>
        <v>0</v>
      </c>
      <c r="BB147" s="135">
        <f t="shared" si="31"/>
        <v>0</v>
      </c>
      <c r="BC147" s="135">
        <f t="shared" si="32"/>
        <v>0</v>
      </c>
      <c r="BD147" s="135">
        <f t="shared" si="33"/>
        <v>0</v>
      </c>
      <c r="BE147" s="135">
        <f t="shared" si="34"/>
        <v>0</v>
      </c>
      <c r="CA147" s="166">
        <v>8</v>
      </c>
      <c r="CB147" s="166">
        <v>0</v>
      </c>
      <c r="CZ147" s="135">
        <v>0</v>
      </c>
    </row>
    <row r="148" spans="1:104" x14ac:dyDescent="0.2">
      <c r="A148" s="160">
        <v>84</v>
      </c>
      <c r="B148" s="161" t="s">
        <v>302</v>
      </c>
      <c r="C148" s="162" t="s">
        <v>303</v>
      </c>
      <c r="D148" s="163" t="s">
        <v>110</v>
      </c>
      <c r="E148" s="164">
        <v>13.38322</v>
      </c>
      <c r="F148" s="193">
        <v>0</v>
      </c>
      <c r="G148" s="165">
        <f t="shared" si="29"/>
        <v>0</v>
      </c>
      <c r="O148" s="159">
        <v>2</v>
      </c>
      <c r="AA148" s="135">
        <v>8</v>
      </c>
      <c r="AB148" s="135">
        <v>1</v>
      </c>
      <c r="AC148" s="135">
        <v>3</v>
      </c>
      <c r="AZ148" s="135">
        <v>1</v>
      </c>
      <c r="BA148" s="135">
        <f t="shared" si="30"/>
        <v>0</v>
      </c>
      <c r="BB148" s="135">
        <f t="shared" si="31"/>
        <v>0</v>
      </c>
      <c r="BC148" s="135">
        <f t="shared" si="32"/>
        <v>0</v>
      </c>
      <c r="BD148" s="135">
        <f t="shared" si="33"/>
        <v>0</v>
      </c>
      <c r="BE148" s="135">
        <f t="shared" si="34"/>
        <v>0</v>
      </c>
      <c r="CA148" s="166">
        <v>8</v>
      </c>
      <c r="CB148" s="166">
        <v>1</v>
      </c>
      <c r="CZ148" s="135">
        <v>0</v>
      </c>
    </row>
    <row r="149" spans="1:104" x14ac:dyDescent="0.2">
      <c r="A149" s="160">
        <v>85</v>
      </c>
      <c r="B149" s="161" t="s">
        <v>304</v>
      </c>
      <c r="C149" s="162" t="s">
        <v>305</v>
      </c>
      <c r="D149" s="163" t="s">
        <v>110</v>
      </c>
      <c r="E149" s="164">
        <v>254.28118000000001</v>
      </c>
      <c r="F149" s="193">
        <v>0</v>
      </c>
      <c r="G149" s="165">
        <f t="shared" si="29"/>
        <v>0</v>
      </c>
      <c r="O149" s="159">
        <v>2</v>
      </c>
      <c r="AA149" s="135">
        <v>8</v>
      </c>
      <c r="AB149" s="135">
        <v>1</v>
      </c>
      <c r="AC149" s="135">
        <v>3</v>
      </c>
      <c r="AZ149" s="135">
        <v>1</v>
      </c>
      <c r="BA149" s="135">
        <f t="shared" si="30"/>
        <v>0</v>
      </c>
      <c r="BB149" s="135">
        <f t="shared" si="31"/>
        <v>0</v>
      </c>
      <c r="BC149" s="135">
        <f t="shared" si="32"/>
        <v>0</v>
      </c>
      <c r="BD149" s="135">
        <f t="shared" si="33"/>
        <v>0</v>
      </c>
      <c r="BE149" s="135">
        <f t="shared" si="34"/>
        <v>0</v>
      </c>
      <c r="CA149" s="166">
        <v>8</v>
      </c>
      <c r="CB149" s="166">
        <v>1</v>
      </c>
      <c r="CZ149" s="135">
        <v>0</v>
      </c>
    </row>
    <row r="150" spans="1:104" x14ac:dyDescent="0.2">
      <c r="A150" s="160">
        <v>86</v>
      </c>
      <c r="B150" s="161" t="s">
        <v>306</v>
      </c>
      <c r="C150" s="162" t="s">
        <v>307</v>
      </c>
      <c r="D150" s="163" t="s">
        <v>110</v>
      </c>
      <c r="E150" s="164">
        <v>13.38322</v>
      </c>
      <c r="F150" s="193">
        <v>0</v>
      </c>
      <c r="G150" s="165">
        <f t="shared" si="29"/>
        <v>0</v>
      </c>
      <c r="O150" s="159">
        <v>2</v>
      </c>
      <c r="AA150" s="135">
        <v>8</v>
      </c>
      <c r="AB150" s="135">
        <v>1</v>
      </c>
      <c r="AC150" s="135">
        <v>3</v>
      </c>
      <c r="AZ150" s="135">
        <v>1</v>
      </c>
      <c r="BA150" s="135">
        <f t="shared" si="30"/>
        <v>0</v>
      </c>
      <c r="BB150" s="135">
        <f t="shared" si="31"/>
        <v>0</v>
      </c>
      <c r="BC150" s="135">
        <f t="shared" si="32"/>
        <v>0</v>
      </c>
      <c r="BD150" s="135">
        <f t="shared" si="33"/>
        <v>0</v>
      </c>
      <c r="BE150" s="135">
        <f t="shared" si="34"/>
        <v>0</v>
      </c>
      <c r="CA150" s="166">
        <v>8</v>
      </c>
      <c r="CB150" s="166">
        <v>1</v>
      </c>
      <c r="CZ150" s="135">
        <v>0</v>
      </c>
    </row>
    <row r="151" spans="1:104" x14ac:dyDescent="0.2">
      <c r="A151" s="160">
        <v>87</v>
      </c>
      <c r="B151" s="161" t="s">
        <v>308</v>
      </c>
      <c r="C151" s="162" t="s">
        <v>309</v>
      </c>
      <c r="D151" s="163" t="s">
        <v>110</v>
      </c>
      <c r="E151" s="164">
        <v>13.38322</v>
      </c>
      <c r="F151" s="193">
        <v>0</v>
      </c>
      <c r="G151" s="165">
        <f t="shared" si="29"/>
        <v>0</v>
      </c>
      <c r="O151" s="159">
        <v>2</v>
      </c>
      <c r="AA151" s="135">
        <v>8</v>
      </c>
      <c r="AB151" s="135">
        <v>0</v>
      </c>
      <c r="AC151" s="135">
        <v>3</v>
      </c>
      <c r="AZ151" s="135">
        <v>1</v>
      </c>
      <c r="BA151" s="135">
        <f t="shared" si="30"/>
        <v>0</v>
      </c>
      <c r="BB151" s="135">
        <f t="shared" si="31"/>
        <v>0</v>
      </c>
      <c r="BC151" s="135">
        <f t="shared" si="32"/>
        <v>0</v>
      </c>
      <c r="BD151" s="135">
        <f t="shared" si="33"/>
        <v>0</v>
      </c>
      <c r="BE151" s="135">
        <f t="shared" si="34"/>
        <v>0</v>
      </c>
      <c r="CA151" s="166">
        <v>8</v>
      </c>
      <c r="CB151" s="166">
        <v>0</v>
      </c>
      <c r="CZ151" s="135">
        <v>0</v>
      </c>
    </row>
    <row r="152" spans="1:104" x14ac:dyDescent="0.2">
      <c r="A152" s="160">
        <v>88</v>
      </c>
      <c r="B152" s="161" t="s">
        <v>310</v>
      </c>
      <c r="C152" s="162" t="s">
        <v>311</v>
      </c>
      <c r="D152" s="163" t="s">
        <v>110</v>
      </c>
      <c r="E152" s="164">
        <v>321.19727999999998</v>
      </c>
      <c r="F152" s="193">
        <v>0</v>
      </c>
      <c r="G152" s="165">
        <f t="shared" si="29"/>
        <v>0</v>
      </c>
      <c r="O152" s="159">
        <v>2</v>
      </c>
      <c r="AA152" s="135">
        <v>8</v>
      </c>
      <c r="AB152" s="135">
        <v>0</v>
      </c>
      <c r="AC152" s="135">
        <v>3</v>
      </c>
      <c r="AZ152" s="135">
        <v>1</v>
      </c>
      <c r="BA152" s="135">
        <f t="shared" si="30"/>
        <v>0</v>
      </c>
      <c r="BB152" s="135">
        <f t="shared" si="31"/>
        <v>0</v>
      </c>
      <c r="BC152" s="135">
        <f t="shared" si="32"/>
        <v>0</v>
      </c>
      <c r="BD152" s="135">
        <f t="shared" si="33"/>
        <v>0</v>
      </c>
      <c r="BE152" s="135">
        <f t="shared" si="34"/>
        <v>0</v>
      </c>
      <c r="CA152" s="166">
        <v>8</v>
      </c>
      <c r="CB152" s="166">
        <v>0</v>
      </c>
      <c r="CZ152" s="135">
        <v>0</v>
      </c>
    </row>
    <row r="153" spans="1:104" x14ac:dyDescent="0.2">
      <c r="A153" s="160">
        <v>89</v>
      </c>
      <c r="B153" s="161" t="s">
        <v>312</v>
      </c>
      <c r="C153" s="162" t="s">
        <v>313</v>
      </c>
      <c r="D153" s="163" t="s">
        <v>110</v>
      </c>
      <c r="E153" s="164">
        <v>13.38322</v>
      </c>
      <c r="F153" s="193">
        <v>0</v>
      </c>
      <c r="G153" s="165">
        <f t="shared" si="29"/>
        <v>0</v>
      </c>
      <c r="O153" s="159">
        <v>2</v>
      </c>
      <c r="AA153" s="135">
        <v>8</v>
      </c>
      <c r="AB153" s="135">
        <v>0</v>
      </c>
      <c r="AC153" s="135">
        <v>3</v>
      </c>
      <c r="AZ153" s="135">
        <v>1</v>
      </c>
      <c r="BA153" s="135">
        <f t="shared" si="30"/>
        <v>0</v>
      </c>
      <c r="BB153" s="135">
        <f t="shared" si="31"/>
        <v>0</v>
      </c>
      <c r="BC153" s="135">
        <f t="shared" si="32"/>
        <v>0</v>
      </c>
      <c r="BD153" s="135">
        <f t="shared" si="33"/>
        <v>0</v>
      </c>
      <c r="BE153" s="135">
        <f t="shared" si="34"/>
        <v>0</v>
      </c>
      <c r="CA153" s="166">
        <v>8</v>
      </c>
      <c r="CB153" s="166">
        <v>0</v>
      </c>
      <c r="CZ153" s="135">
        <v>0</v>
      </c>
    </row>
    <row r="154" spans="1:104" x14ac:dyDescent="0.2">
      <c r="A154" s="160">
        <v>90</v>
      </c>
      <c r="B154" s="161" t="s">
        <v>314</v>
      </c>
      <c r="C154" s="162" t="s">
        <v>315</v>
      </c>
      <c r="D154" s="163" t="s">
        <v>110</v>
      </c>
      <c r="E154" s="164">
        <v>13.38322</v>
      </c>
      <c r="F154" s="193">
        <v>0</v>
      </c>
      <c r="G154" s="165">
        <f t="shared" si="29"/>
        <v>0</v>
      </c>
      <c r="O154" s="159">
        <v>2</v>
      </c>
      <c r="AA154" s="135">
        <v>8</v>
      </c>
      <c r="AB154" s="135">
        <v>1</v>
      </c>
      <c r="AC154" s="135">
        <v>3</v>
      </c>
      <c r="AZ154" s="135">
        <v>1</v>
      </c>
      <c r="BA154" s="135">
        <f t="shared" si="30"/>
        <v>0</v>
      </c>
      <c r="BB154" s="135">
        <f t="shared" si="31"/>
        <v>0</v>
      </c>
      <c r="BC154" s="135">
        <f t="shared" si="32"/>
        <v>0</v>
      </c>
      <c r="BD154" s="135">
        <f t="shared" si="33"/>
        <v>0</v>
      </c>
      <c r="BE154" s="135">
        <f t="shared" si="34"/>
        <v>0</v>
      </c>
      <c r="CA154" s="166">
        <v>8</v>
      </c>
      <c r="CB154" s="166">
        <v>1</v>
      </c>
      <c r="CZ154" s="135">
        <v>0</v>
      </c>
    </row>
    <row r="155" spans="1:104" x14ac:dyDescent="0.2">
      <c r="A155" s="173"/>
      <c r="B155" s="174" t="s">
        <v>74</v>
      </c>
      <c r="C155" s="175" t="str">
        <f>CONCATENATE(B145," ",C145)</f>
        <v>D96 Přesuny suti a vybouraných hmot</v>
      </c>
      <c r="D155" s="176"/>
      <c r="E155" s="177"/>
      <c r="F155" s="178"/>
      <c r="G155" s="179">
        <f>SUM(G145:G154)</f>
        <v>0</v>
      </c>
      <c r="O155" s="159">
        <v>4</v>
      </c>
      <c r="BA155" s="180">
        <f>SUM(BA145:BA154)</f>
        <v>0</v>
      </c>
      <c r="BB155" s="180">
        <f>SUM(BB145:BB154)</f>
        <v>0</v>
      </c>
      <c r="BC155" s="180">
        <f>SUM(BC145:BC154)</f>
        <v>0</v>
      </c>
      <c r="BD155" s="180">
        <f>SUM(BD145:BD154)</f>
        <v>0</v>
      </c>
      <c r="BE155" s="180">
        <f>SUM(BE145:BE154)</f>
        <v>0</v>
      </c>
    </row>
    <row r="156" spans="1:104" x14ac:dyDescent="0.2">
      <c r="E156" s="135"/>
    </row>
    <row r="157" spans="1:104" x14ac:dyDescent="0.2">
      <c r="E157" s="135"/>
    </row>
    <row r="158" spans="1:104" x14ac:dyDescent="0.2">
      <c r="E158" s="135"/>
    </row>
    <row r="159" spans="1:104" x14ac:dyDescent="0.2">
      <c r="E159" s="135"/>
    </row>
    <row r="160" spans="1:104" x14ac:dyDescent="0.2">
      <c r="E160" s="135"/>
    </row>
    <row r="161" spans="5:5" x14ac:dyDescent="0.2">
      <c r="E161" s="135"/>
    </row>
    <row r="162" spans="5:5" x14ac:dyDescent="0.2">
      <c r="E162" s="135"/>
    </row>
    <row r="163" spans="5:5" x14ac:dyDescent="0.2">
      <c r="E163" s="135"/>
    </row>
    <row r="164" spans="5:5" x14ac:dyDescent="0.2">
      <c r="E164" s="135"/>
    </row>
    <row r="165" spans="5:5" x14ac:dyDescent="0.2">
      <c r="E165" s="135"/>
    </row>
    <row r="166" spans="5:5" x14ac:dyDescent="0.2">
      <c r="E166" s="135"/>
    </row>
    <row r="167" spans="5:5" x14ac:dyDescent="0.2">
      <c r="E167" s="135"/>
    </row>
    <row r="168" spans="5:5" x14ac:dyDescent="0.2">
      <c r="E168" s="135"/>
    </row>
    <row r="169" spans="5:5" x14ac:dyDescent="0.2">
      <c r="E169" s="135"/>
    </row>
    <row r="170" spans="5:5" x14ac:dyDescent="0.2">
      <c r="E170" s="135"/>
    </row>
    <row r="171" spans="5:5" x14ac:dyDescent="0.2">
      <c r="E171" s="135"/>
    </row>
    <row r="172" spans="5:5" x14ac:dyDescent="0.2">
      <c r="E172" s="135"/>
    </row>
    <row r="173" spans="5:5" x14ac:dyDescent="0.2">
      <c r="E173" s="135"/>
    </row>
    <row r="174" spans="5:5" x14ac:dyDescent="0.2">
      <c r="E174" s="135"/>
    </row>
    <row r="175" spans="5:5" x14ac:dyDescent="0.2">
      <c r="E175" s="135"/>
    </row>
    <row r="176" spans="5:5" x14ac:dyDescent="0.2">
      <c r="E176" s="135"/>
    </row>
    <row r="177" spans="1:7" x14ac:dyDescent="0.2">
      <c r="E177" s="135"/>
    </row>
    <row r="178" spans="1:7" x14ac:dyDescent="0.2">
      <c r="E178" s="135"/>
    </row>
    <row r="179" spans="1:7" x14ac:dyDescent="0.2">
      <c r="A179" s="181"/>
      <c r="B179" s="181"/>
      <c r="C179" s="181"/>
      <c r="D179" s="181"/>
      <c r="E179" s="181"/>
      <c r="F179" s="181"/>
      <c r="G179" s="181"/>
    </row>
    <row r="180" spans="1:7" x14ac:dyDescent="0.2">
      <c r="A180" s="181"/>
      <c r="B180" s="181"/>
      <c r="C180" s="181"/>
      <c r="D180" s="181"/>
      <c r="E180" s="181"/>
      <c r="F180" s="181"/>
      <c r="G180" s="181"/>
    </row>
    <row r="181" spans="1:7" x14ac:dyDescent="0.2">
      <c r="A181" s="181"/>
      <c r="B181" s="181"/>
      <c r="C181" s="181"/>
      <c r="D181" s="181"/>
      <c r="E181" s="181"/>
      <c r="F181" s="181"/>
      <c r="G181" s="181"/>
    </row>
    <row r="182" spans="1:7" x14ac:dyDescent="0.2">
      <c r="A182" s="181"/>
      <c r="B182" s="181"/>
      <c r="C182" s="181"/>
      <c r="D182" s="181"/>
      <c r="E182" s="181"/>
      <c r="F182" s="181"/>
      <c r="G182" s="181"/>
    </row>
    <row r="183" spans="1:7" x14ac:dyDescent="0.2">
      <c r="E183" s="135"/>
    </row>
    <row r="184" spans="1:7" x14ac:dyDescent="0.2">
      <c r="E184" s="135"/>
    </row>
    <row r="185" spans="1:7" x14ac:dyDescent="0.2">
      <c r="E185" s="135"/>
    </row>
    <row r="186" spans="1:7" x14ac:dyDescent="0.2">
      <c r="E186" s="135"/>
    </row>
    <row r="187" spans="1:7" x14ac:dyDescent="0.2">
      <c r="E187" s="135"/>
    </row>
    <row r="188" spans="1:7" x14ac:dyDescent="0.2">
      <c r="E188" s="135"/>
    </row>
    <row r="189" spans="1:7" x14ac:dyDescent="0.2">
      <c r="E189" s="135"/>
    </row>
    <row r="190" spans="1:7" x14ac:dyDescent="0.2">
      <c r="E190" s="135"/>
    </row>
    <row r="191" spans="1:7" x14ac:dyDescent="0.2">
      <c r="E191" s="135"/>
    </row>
    <row r="192" spans="1:7" x14ac:dyDescent="0.2">
      <c r="E192" s="135"/>
    </row>
    <row r="193" spans="5:5" x14ac:dyDescent="0.2">
      <c r="E193" s="135"/>
    </row>
    <row r="194" spans="5:5" x14ac:dyDescent="0.2">
      <c r="E194" s="135"/>
    </row>
    <row r="195" spans="5:5" x14ac:dyDescent="0.2">
      <c r="E195" s="135"/>
    </row>
    <row r="196" spans="5:5" x14ac:dyDescent="0.2">
      <c r="E196" s="135"/>
    </row>
    <row r="197" spans="5:5" x14ac:dyDescent="0.2">
      <c r="E197" s="135"/>
    </row>
    <row r="198" spans="5:5" x14ac:dyDescent="0.2">
      <c r="E198" s="135"/>
    </row>
    <row r="199" spans="5:5" x14ac:dyDescent="0.2">
      <c r="E199" s="135"/>
    </row>
    <row r="200" spans="5:5" x14ac:dyDescent="0.2">
      <c r="E200" s="135"/>
    </row>
    <row r="201" spans="5:5" x14ac:dyDescent="0.2">
      <c r="E201" s="135"/>
    </row>
    <row r="202" spans="5:5" x14ac:dyDescent="0.2">
      <c r="E202" s="135"/>
    </row>
    <row r="203" spans="5:5" x14ac:dyDescent="0.2">
      <c r="E203" s="135"/>
    </row>
    <row r="204" spans="5:5" x14ac:dyDescent="0.2">
      <c r="E204" s="135"/>
    </row>
    <row r="205" spans="5:5" x14ac:dyDescent="0.2">
      <c r="E205" s="135"/>
    </row>
    <row r="206" spans="5:5" x14ac:dyDescent="0.2">
      <c r="E206" s="135"/>
    </row>
    <row r="207" spans="5:5" x14ac:dyDescent="0.2">
      <c r="E207" s="135"/>
    </row>
    <row r="208" spans="5:5" x14ac:dyDescent="0.2">
      <c r="E208" s="135"/>
    </row>
    <row r="209" spans="1:7" x14ac:dyDescent="0.2">
      <c r="E209" s="135"/>
    </row>
    <row r="210" spans="1:7" x14ac:dyDescent="0.2">
      <c r="E210" s="135"/>
    </row>
    <row r="211" spans="1:7" x14ac:dyDescent="0.2">
      <c r="E211" s="135"/>
    </row>
    <row r="212" spans="1:7" x14ac:dyDescent="0.2">
      <c r="E212" s="135"/>
    </row>
    <row r="213" spans="1:7" x14ac:dyDescent="0.2">
      <c r="E213" s="135"/>
    </row>
    <row r="214" spans="1:7" x14ac:dyDescent="0.2">
      <c r="A214" s="182"/>
      <c r="B214" s="182"/>
    </row>
    <row r="215" spans="1:7" x14ac:dyDescent="0.2">
      <c r="A215" s="181"/>
      <c r="B215" s="181"/>
      <c r="C215" s="184"/>
      <c r="D215" s="184"/>
      <c r="E215" s="185"/>
      <c r="F215" s="184"/>
      <c r="G215" s="186"/>
    </row>
    <row r="216" spans="1:7" x14ac:dyDescent="0.2">
      <c r="A216" s="187"/>
      <c r="B216" s="187"/>
      <c r="C216" s="181"/>
      <c r="D216" s="181"/>
      <c r="E216" s="188"/>
      <c r="F216" s="181"/>
      <c r="G216" s="181"/>
    </row>
    <row r="217" spans="1:7" x14ac:dyDescent="0.2">
      <c r="A217" s="181"/>
      <c r="B217" s="181"/>
      <c r="C217" s="181"/>
      <c r="D217" s="181"/>
      <c r="E217" s="188"/>
      <c r="F217" s="181"/>
      <c r="G217" s="181"/>
    </row>
    <row r="218" spans="1:7" x14ac:dyDescent="0.2">
      <c r="A218" s="181"/>
      <c r="B218" s="181"/>
      <c r="C218" s="181"/>
      <c r="D218" s="181"/>
      <c r="E218" s="188"/>
      <c r="F218" s="181"/>
      <c r="G218" s="181"/>
    </row>
    <row r="219" spans="1:7" x14ac:dyDescent="0.2">
      <c r="A219" s="181"/>
      <c r="B219" s="181"/>
      <c r="C219" s="181"/>
      <c r="D219" s="181"/>
      <c r="E219" s="188"/>
      <c r="F219" s="181"/>
      <c r="G219" s="181"/>
    </row>
    <row r="220" spans="1:7" x14ac:dyDescent="0.2">
      <c r="A220" s="181"/>
      <c r="B220" s="181"/>
      <c r="C220" s="181"/>
      <c r="D220" s="181"/>
      <c r="E220" s="188"/>
      <c r="F220" s="181"/>
      <c r="G220" s="181"/>
    </row>
    <row r="221" spans="1:7" x14ac:dyDescent="0.2">
      <c r="A221" s="181"/>
      <c r="B221" s="181"/>
      <c r="C221" s="181"/>
      <c r="D221" s="181"/>
      <c r="E221" s="188"/>
      <c r="F221" s="181"/>
      <c r="G221" s="181"/>
    </row>
    <row r="222" spans="1:7" x14ac:dyDescent="0.2">
      <c r="A222" s="181"/>
      <c r="B222" s="181"/>
      <c r="C222" s="181"/>
      <c r="D222" s="181"/>
      <c r="E222" s="188"/>
      <c r="F222" s="181"/>
      <c r="G222" s="181"/>
    </row>
    <row r="223" spans="1:7" x14ac:dyDescent="0.2">
      <c r="A223" s="181"/>
      <c r="B223" s="181"/>
      <c r="C223" s="181"/>
      <c r="D223" s="181"/>
      <c r="E223" s="188"/>
      <c r="F223" s="181"/>
      <c r="G223" s="181"/>
    </row>
    <row r="224" spans="1:7" x14ac:dyDescent="0.2">
      <c r="A224" s="181"/>
      <c r="B224" s="181"/>
      <c r="C224" s="181"/>
      <c r="D224" s="181"/>
      <c r="E224" s="188"/>
      <c r="F224" s="181"/>
      <c r="G224" s="181"/>
    </row>
    <row r="225" spans="1:7" x14ac:dyDescent="0.2">
      <c r="A225" s="181"/>
      <c r="B225" s="181"/>
      <c r="C225" s="181"/>
      <c r="D225" s="181"/>
      <c r="E225" s="188"/>
      <c r="F225" s="181"/>
      <c r="G225" s="181"/>
    </row>
    <row r="226" spans="1:7" x14ac:dyDescent="0.2">
      <c r="A226" s="181"/>
      <c r="B226" s="181"/>
      <c r="C226" s="181"/>
      <c r="D226" s="181"/>
      <c r="E226" s="188"/>
      <c r="F226" s="181"/>
      <c r="G226" s="181"/>
    </row>
    <row r="227" spans="1:7" x14ac:dyDescent="0.2">
      <c r="A227" s="181"/>
      <c r="B227" s="181"/>
      <c r="C227" s="181"/>
      <c r="D227" s="181"/>
      <c r="E227" s="188"/>
      <c r="F227" s="181"/>
      <c r="G227" s="181"/>
    </row>
    <row r="228" spans="1:7" x14ac:dyDescent="0.2">
      <c r="A228" s="181"/>
      <c r="B228" s="181"/>
      <c r="C228" s="181"/>
      <c r="D228" s="181"/>
      <c r="E228" s="188"/>
      <c r="F228" s="181"/>
      <c r="G228" s="181"/>
    </row>
  </sheetData>
  <sheetProtection password="96DB" sheet="1" objects="1" scenarios="1"/>
  <mergeCells count="49">
    <mergeCell ref="C126:D126"/>
    <mergeCell ref="C127:D127"/>
    <mergeCell ref="C130:D130"/>
    <mergeCell ref="C102:D102"/>
    <mergeCell ref="C116:D116"/>
    <mergeCell ref="C117:D117"/>
    <mergeCell ref="C118:D118"/>
    <mergeCell ref="C119:D119"/>
    <mergeCell ref="C121:D121"/>
    <mergeCell ref="C122:D122"/>
    <mergeCell ref="C125:D125"/>
    <mergeCell ref="C100:D100"/>
    <mergeCell ref="C75:D75"/>
    <mergeCell ref="C77:D77"/>
    <mergeCell ref="C78:D78"/>
    <mergeCell ref="C79:D79"/>
    <mergeCell ref="C80:D80"/>
    <mergeCell ref="C82:D82"/>
    <mergeCell ref="C83:D83"/>
    <mergeCell ref="C84:D84"/>
    <mergeCell ref="C85:D85"/>
    <mergeCell ref="C89:D89"/>
    <mergeCell ref="C98:D98"/>
    <mergeCell ref="C69:D69"/>
    <mergeCell ref="C72:D72"/>
    <mergeCell ref="C73:D73"/>
    <mergeCell ref="C28:D28"/>
    <mergeCell ref="C38:D38"/>
    <mergeCell ref="C39:D39"/>
    <mergeCell ref="C41:D41"/>
    <mergeCell ref="C43:D43"/>
    <mergeCell ref="C44:D44"/>
    <mergeCell ref="C45:D45"/>
    <mergeCell ref="C47:D47"/>
    <mergeCell ref="C48:D48"/>
    <mergeCell ref="C51:D51"/>
    <mergeCell ref="C52:D52"/>
    <mergeCell ref="C67:D67"/>
    <mergeCell ref="C16:D16"/>
    <mergeCell ref="C17:D17"/>
    <mergeCell ref="C21:D21"/>
    <mergeCell ref="A1:G1"/>
    <mergeCell ref="A3:B3"/>
    <mergeCell ref="A4:B4"/>
    <mergeCell ref="E4:G4"/>
    <mergeCell ref="C11:D11"/>
    <mergeCell ref="C12:D12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Ing. Martin Dokulil</cp:lastModifiedBy>
  <dcterms:created xsi:type="dcterms:W3CDTF">2017-04-25T10:58:30Z</dcterms:created>
  <dcterms:modified xsi:type="dcterms:W3CDTF">2017-05-17T10:17:02Z</dcterms:modified>
</cp:coreProperties>
</file>